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drawings/drawing19.xml" ContentType="application/vnd.openxmlformats-officedocument.drawing+xml"/>
  <Override PartName="/xl/charts/chart31.xml" ContentType="application/vnd.openxmlformats-officedocument.drawingml.chart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4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9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0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44.xml" ContentType="application/vnd.openxmlformats-officedocument.drawingml.chart+xml"/>
  <Override PartName="/xl/drawings/drawing32.xml" ContentType="application/vnd.openxmlformats-officedocument.drawing+xml"/>
  <Override PartName="/xl/charts/chart45.xml" ContentType="application/vnd.openxmlformats-officedocument.drawingml.chart+xml"/>
  <Override PartName="/xl/drawings/drawing33.xml" ContentType="application/vnd.openxmlformats-officedocument.drawing+xml"/>
  <Override PartName="/xl/charts/chart46.xml" ContentType="application/vnd.openxmlformats-officedocument.drawingml.chart+xml"/>
  <Override PartName="/xl/drawings/drawing34.xml" ContentType="application/vnd.openxmlformats-officedocument.drawing+xml"/>
  <Override PartName="/xl/charts/chart47.xml" ContentType="application/vnd.openxmlformats-officedocument.drawingml.chart+xml"/>
  <Override PartName="/xl/drawings/drawing3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6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7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MR\DEFI\ENCUESTA CREDITO\Reporte 201706\Junio de 2017\PaginaWeb\"/>
    </mc:Choice>
  </mc:AlternateContent>
  <bookViews>
    <workbookView xWindow="120" yWindow="2025" windowWidth="19320" windowHeight="8055" tabRatio="813"/>
  </bookViews>
  <sheets>
    <sheet name="G1" sheetId="221" r:id="rId1"/>
    <sheet name="G2" sheetId="222" r:id="rId2"/>
    <sheet name="G3" sheetId="223" r:id="rId3"/>
    <sheet name="G4" sheetId="224" r:id="rId4"/>
    <sheet name="G5" sheetId="245" r:id="rId5"/>
    <sheet name="G6" sheetId="226" r:id="rId6"/>
    <sheet name="G7" sheetId="227" r:id="rId7"/>
    <sheet name="G8" sheetId="229" r:id="rId8"/>
    <sheet name="G9" sheetId="230" r:id="rId9"/>
    <sheet name="G10" sheetId="231" r:id="rId10"/>
    <sheet name="G11" sheetId="232" r:id="rId11"/>
    <sheet name="G12" sheetId="233" r:id="rId12"/>
    <sheet name="G13" sheetId="234" r:id="rId13"/>
    <sheet name="G14" sheetId="235" r:id="rId14"/>
    <sheet name="G15" sheetId="236" r:id="rId15"/>
    <sheet name="G16" sheetId="237" r:id="rId16"/>
    <sheet name="G17" sheetId="238" r:id="rId17"/>
    <sheet name="G18" sheetId="239" r:id="rId18"/>
    <sheet name="Cuadro 1" sheetId="241" r:id="rId19"/>
    <sheet name="G19" sheetId="240" r:id="rId20"/>
    <sheet name="G20A" sheetId="201" state="hidden" r:id="rId21"/>
    <sheet name="G20B" sheetId="202" state="hidden" r:id="rId22"/>
    <sheet name="G20C" sheetId="203" state="hidden" r:id="rId23"/>
    <sheet name="G7A" sheetId="177" state="hidden" r:id="rId24"/>
    <sheet name="G7B" sheetId="178" state="hidden" r:id="rId25"/>
    <sheet name="G7C" sheetId="179" state="hidden" r:id="rId26"/>
  </sheets>
  <definedNames>
    <definedName name="_xlnm._FilterDatabase" localSheetId="13" hidden="1">'G14'!$C$4:$I$4</definedName>
    <definedName name="_xlnm._FilterDatabase" localSheetId="16" hidden="1">'G17'!$A$4:$C$14</definedName>
    <definedName name="_xlnm._FilterDatabase" localSheetId="23" hidden="1">G7A!$A$6:$C$6</definedName>
    <definedName name="_xlnm._FilterDatabase" localSheetId="24" hidden="1">G7B!#REF!</definedName>
    <definedName name="_xlnm._FilterDatabase" localSheetId="25" hidden="1">G7C!#REF!</definedName>
    <definedName name="_xlnm.Print_Area" localSheetId="0">'G1'!$A$42:$P$88</definedName>
    <definedName name="_xlnm.Print_Area" localSheetId="9">'G10'!$A$47:$H$81</definedName>
    <definedName name="_xlnm.Print_Area" localSheetId="10">'G11'!$A$47:$G$81</definedName>
    <definedName name="_xlnm.Print_Area" localSheetId="11">'G12'!$B$48:$H$82</definedName>
    <definedName name="_xlnm.Print_Area" localSheetId="12">'G13'!$A$47:$G$82</definedName>
    <definedName name="_xlnm.Print_Area" localSheetId="13">'G14'!$C$16:$J$52</definedName>
    <definedName name="_xlnm.Print_Area" localSheetId="14">'G15'!$A$21:$D$54</definedName>
    <definedName name="_xlnm.Print_Area" localSheetId="15">'G16'!$B$42:$G$69</definedName>
    <definedName name="_xlnm.Print_Area" localSheetId="1">'G2'!$A$27:$Q$80</definedName>
    <definedName name="_xlnm.Print_Area" localSheetId="2">'G3'!$A$40:$M$89</definedName>
    <definedName name="_xlnm.Print_Area" localSheetId="3">'G4'!$A$12:$L$64</definedName>
    <definedName name="_xlnm.Print_Area" localSheetId="4">'G5'!$A$141:$K$198</definedName>
    <definedName name="_xlnm.Print_Area" localSheetId="5">'G6'!$A$49:$Z$84</definedName>
    <definedName name="_xlnm.Print_Area" localSheetId="6">'G7'!$A$12:$K$65</definedName>
    <definedName name="_xlnm.Print_Area" localSheetId="23">G7A!$B$22:$F$58</definedName>
    <definedName name="_xlnm.Print_Area" localSheetId="24">G7B!$B$16:$H$51</definedName>
    <definedName name="_xlnm.Print_Area" localSheetId="25">G7C!$B$16:$H$54</definedName>
    <definedName name="_xlnm.Print_Area" localSheetId="7">'G8'!$B$21:$V$76</definedName>
    <definedName name="_xlnm.Print_Area" localSheetId="8">'G9'!$J$4:$AA$55</definedName>
  </definedNames>
  <calcPr calcId="152511"/>
</workbook>
</file>

<file path=xl/calcChain.xml><?xml version="1.0" encoding="utf-8"?>
<calcChain xmlns="http://schemas.openxmlformats.org/spreadsheetml/2006/main">
  <c r="R97" i="245" l="1"/>
  <c r="Q97" i="245"/>
  <c r="P97" i="245"/>
  <c r="O97" i="245"/>
  <c r="N97" i="245"/>
  <c r="M97" i="245"/>
  <c r="L97" i="245"/>
  <c r="K97" i="245"/>
  <c r="J97" i="245"/>
  <c r="I97" i="245"/>
  <c r="H97" i="245"/>
  <c r="G97" i="245"/>
  <c r="F97" i="245"/>
  <c r="E97" i="245"/>
  <c r="D97" i="245"/>
  <c r="R41" i="245" l="1"/>
  <c r="Q41" i="245"/>
  <c r="P41" i="245"/>
  <c r="O41" i="245"/>
  <c r="N41" i="245"/>
  <c r="M41" i="245"/>
  <c r="L41" i="245"/>
  <c r="K41" i="245"/>
  <c r="J41" i="245"/>
  <c r="I41" i="245"/>
  <c r="H41" i="245"/>
  <c r="G41" i="245"/>
  <c r="F41" i="245"/>
  <c r="E41" i="245"/>
  <c r="D41" i="245"/>
  <c r="D17" i="240" l="1"/>
  <c r="C17" i="240"/>
  <c r="B17" i="240"/>
  <c r="E17" i="240" s="1"/>
  <c r="D16" i="240"/>
  <c r="C16" i="240"/>
  <c r="B16" i="240"/>
  <c r="D15" i="240"/>
  <c r="C15" i="240"/>
  <c r="B15" i="240"/>
  <c r="D14" i="240"/>
  <c r="C14" i="240"/>
  <c r="B14" i="240"/>
  <c r="E14" i="240" s="1"/>
  <c r="D13" i="240"/>
  <c r="C13" i="240"/>
  <c r="B13" i="240"/>
  <c r="E13" i="240" s="1"/>
  <c r="D12" i="240"/>
  <c r="C12" i="240"/>
  <c r="B12" i="240"/>
  <c r="D11" i="240"/>
  <c r="C11" i="240"/>
  <c r="B11" i="240"/>
  <c r="D10" i="240"/>
  <c r="C10" i="240"/>
  <c r="E9" i="240"/>
  <c r="D9" i="240"/>
  <c r="C9" i="240"/>
  <c r="B9" i="240"/>
  <c r="E8" i="240"/>
  <c r="D8" i="240"/>
  <c r="C8" i="240"/>
  <c r="B8" i="240"/>
  <c r="E7" i="240"/>
  <c r="D7" i="240"/>
  <c r="C7" i="240"/>
  <c r="B7" i="240"/>
  <c r="G10" i="239"/>
  <c r="F10" i="239"/>
  <c r="E10" i="239"/>
  <c r="G9" i="239"/>
  <c r="F9" i="239"/>
  <c r="E9" i="239"/>
  <c r="G8" i="239"/>
  <c r="F8" i="239"/>
  <c r="E8" i="239"/>
  <c r="G7" i="239"/>
  <c r="F7" i="239"/>
  <c r="E7" i="239"/>
  <c r="G38" i="237"/>
  <c r="F38" i="237"/>
  <c r="E38" i="237"/>
  <c r="G37" i="237"/>
  <c r="F37" i="237"/>
  <c r="E37" i="237"/>
  <c r="G36" i="237"/>
  <c r="F36" i="237"/>
  <c r="E36" i="237"/>
  <c r="G35" i="237"/>
  <c r="F35" i="237"/>
  <c r="E35" i="237"/>
  <c r="G34" i="237"/>
  <c r="F34" i="237"/>
  <c r="E34" i="237"/>
  <c r="G33" i="237"/>
  <c r="F33" i="237"/>
  <c r="E33" i="237"/>
  <c r="G32" i="237"/>
  <c r="F32" i="237"/>
  <c r="E32" i="237"/>
  <c r="G31" i="237"/>
  <c r="F31" i="237"/>
  <c r="E31" i="237"/>
  <c r="G30" i="237"/>
  <c r="F30" i="237"/>
  <c r="E30" i="237"/>
  <c r="G29" i="237"/>
  <c r="F29" i="237"/>
  <c r="E29" i="237"/>
  <c r="E28" i="237"/>
  <c r="F12" i="235"/>
  <c r="E12" i="235"/>
  <c r="D12" i="235"/>
  <c r="F11" i="235"/>
  <c r="E11" i="235"/>
  <c r="D11" i="235"/>
  <c r="F10" i="235"/>
  <c r="E10" i="235"/>
  <c r="D10" i="235"/>
  <c r="F9" i="235"/>
  <c r="E9" i="235"/>
  <c r="D9" i="235"/>
  <c r="F8" i="235"/>
  <c r="E8" i="235"/>
  <c r="D8" i="235"/>
  <c r="F7" i="235"/>
  <c r="E7" i="235"/>
  <c r="D7" i="235"/>
  <c r="F6" i="235"/>
  <c r="E6" i="235"/>
  <c r="D6" i="235"/>
  <c r="F5" i="235"/>
  <c r="E5" i="235"/>
  <c r="D5" i="235"/>
  <c r="J43" i="234"/>
  <c r="J42" i="234"/>
  <c r="J41" i="234"/>
  <c r="J40" i="234"/>
  <c r="J39" i="234"/>
  <c r="J38" i="234"/>
  <c r="J37" i="234"/>
  <c r="J36" i="234"/>
  <c r="J35" i="234"/>
  <c r="J34" i="234"/>
  <c r="J33" i="234"/>
  <c r="J32" i="234"/>
  <c r="J31" i="234"/>
  <c r="J30" i="234"/>
  <c r="J29" i="234"/>
  <c r="J28" i="234"/>
  <c r="J27" i="234"/>
  <c r="J26" i="234"/>
  <c r="J25" i="234"/>
  <c r="J24" i="234"/>
  <c r="J23" i="234"/>
  <c r="J22" i="234"/>
  <c r="J21" i="234"/>
  <c r="J20" i="234"/>
  <c r="J19" i="234"/>
  <c r="J18" i="234"/>
  <c r="J17" i="234"/>
  <c r="J16" i="234"/>
  <c r="J15" i="234"/>
  <c r="J14" i="234"/>
  <c r="J13" i="234"/>
  <c r="J12" i="234"/>
  <c r="J11" i="234"/>
  <c r="J10" i="234"/>
  <c r="J9" i="234"/>
  <c r="J8" i="234"/>
  <c r="J7" i="234"/>
  <c r="J44" i="233"/>
  <c r="J43" i="233"/>
  <c r="J42" i="233"/>
  <c r="J41" i="233"/>
  <c r="J40" i="233"/>
  <c r="J39" i="233"/>
  <c r="J38" i="233"/>
  <c r="J37" i="233"/>
  <c r="J36" i="233"/>
  <c r="J35" i="233"/>
  <c r="J34" i="233"/>
  <c r="J33" i="233"/>
  <c r="J32" i="233"/>
  <c r="J31" i="233"/>
  <c r="J30" i="233"/>
  <c r="J29" i="233"/>
  <c r="J28" i="233"/>
  <c r="J27" i="233"/>
  <c r="J26" i="233"/>
  <c r="J25" i="233"/>
  <c r="J24" i="233"/>
  <c r="J23" i="233"/>
  <c r="J22" i="233"/>
  <c r="J21" i="233"/>
  <c r="J20" i="233"/>
  <c r="J19" i="233"/>
  <c r="J18" i="233"/>
  <c r="J17" i="233"/>
  <c r="J16" i="233"/>
  <c r="J15" i="233"/>
  <c r="J14" i="233"/>
  <c r="J13" i="233"/>
  <c r="J12" i="233"/>
  <c r="J11" i="233"/>
  <c r="J10" i="233"/>
  <c r="J9" i="233"/>
  <c r="J8" i="233"/>
  <c r="J7" i="233"/>
  <c r="E10" i="240" l="1"/>
  <c r="E12" i="240"/>
  <c r="E16" i="240"/>
  <c r="E11" i="240"/>
  <c r="E15" i="240"/>
  <c r="AJ5" i="222"/>
  <c r="AJ13" i="222"/>
  <c r="AJ6" i="222"/>
  <c r="J41" i="232" l="1"/>
  <c r="J42" i="232"/>
  <c r="J43" i="232"/>
  <c r="J44" i="232"/>
  <c r="J45" i="232"/>
  <c r="J42" i="231"/>
  <c r="J43" i="231"/>
  <c r="J44" i="231"/>
  <c r="J45" i="231"/>
  <c r="L9" i="224" l="1"/>
  <c r="L8" i="224"/>
  <c r="L7" i="224"/>
  <c r="L6" i="224"/>
  <c r="L5" i="224"/>
  <c r="G9" i="224"/>
  <c r="G8" i="224"/>
  <c r="G7" i="224"/>
  <c r="G6" i="224"/>
  <c r="G5" i="224"/>
  <c r="C6" i="224"/>
  <c r="C7" i="224"/>
  <c r="C8" i="224"/>
  <c r="C9" i="224"/>
  <c r="C5" i="224"/>
  <c r="AC15" i="224"/>
  <c r="AC14" i="224"/>
  <c r="AC13" i="224"/>
  <c r="AC12" i="224"/>
  <c r="AC11" i="224"/>
  <c r="AC10" i="224"/>
  <c r="AC9" i="224"/>
  <c r="AC8" i="224"/>
  <c r="AC7" i="224"/>
  <c r="AC6" i="224"/>
  <c r="AC5" i="224"/>
  <c r="AC4" i="224"/>
  <c r="AC3" i="224"/>
  <c r="V15" i="224"/>
  <c r="V14" i="224"/>
  <c r="W14" i="224" s="1"/>
  <c r="V13" i="224"/>
  <c r="V12" i="224"/>
  <c r="V11" i="224"/>
  <c r="V10" i="224"/>
  <c r="V9" i="224"/>
  <c r="V8" i="224"/>
  <c r="V7" i="224"/>
  <c r="V6" i="224"/>
  <c r="V5" i="224"/>
  <c r="V4" i="224"/>
  <c r="V3" i="224"/>
  <c r="W10" i="224" l="1"/>
  <c r="W15" i="224"/>
  <c r="AD9" i="224"/>
  <c r="W4" i="224"/>
  <c r="W12" i="224"/>
  <c r="AD3" i="224"/>
  <c r="AD7" i="224"/>
  <c r="AD11" i="224"/>
  <c r="AD15" i="224"/>
  <c r="W7" i="224"/>
  <c r="W11" i="224"/>
  <c r="AD12" i="224"/>
  <c r="AD13" i="224"/>
  <c r="W8" i="224"/>
  <c r="AD6" i="224"/>
  <c r="AD10" i="224"/>
  <c r="AD14" i="224"/>
  <c r="AD5" i="224"/>
  <c r="W3" i="224"/>
  <c r="W5" i="224"/>
  <c r="W13" i="224"/>
  <c r="AD4" i="224"/>
  <c r="AD8" i="224"/>
  <c r="W9" i="224"/>
  <c r="W6" i="224"/>
  <c r="J40" i="232"/>
  <c r="J39" i="232"/>
  <c r="J38" i="232"/>
  <c r="J37" i="232"/>
  <c r="J36" i="232"/>
  <c r="J35" i="232"/>
  <c r="J34" i="232"/>
  <c r="J33" i="232"/>
  <c r="J32" i="232"/>
  <c r="J31" i="232"/>
  <c r="J30" i="232"/>
  <c r="J29" i="232"/>
  <c r="J28" i="232"/>
  <c r="J27" i="232"/>
  <c r="J26" i="232"/>
  <c r="J25" i="232"/>
  <c r="J24" i="232"/>
  <c r="J23" i="232"/>
  <c r="J22" i="232"/>
  <c r="J21" i="232"/>
  <c r="J20" i="232"/>
  <c r="J19" i="232"/>
  <c r="J18" i="232"/>
  <c r="J17" i="232"/>
  <c r="J16" i="232"/>
  <c r="J15" i="232"/>
  <c r="J14" i="232"/>
  <c r="J13" i="232"/>
  <c r="J12" i="232"/>
  <c r="J11" i="232"/>
  <c r="J10" i="232"/>
  <c r="J9" i="232"/>
  <c r="J8" i="232"/>
  <c r="J7" i="232"/>
  <c r="J41" i="231"/>
  <c r="J40" i="231"/>
  <c r="J39" i="231"/>
  <c r="J38" i="231"/>
  <c r="J37" i="231"/>
  <c r="J36" i="231"/>
  <c r="J35" i="231"/>
  <c r="J34" i="231"/>
  <c r="J33" i="231"/>
  <c r="J32" i="231"/>
  <c r="J31" i="231"/>
  <c r="J30" i="231"/>
  <c r="J29" i="231"/>
  <c r="J28" i="231"/>
  <c r="J27" i="231"/>
  <c r="J26" i="231"/>
  <c r="J25" i="231"/>
  <c r="J24" i="231"/>
  <c r="J23" i="231"/>
  <c r="J22" i="231"/>
  <c r="J21" i="231"/>
  <c r="J20" i="231"/>
  <c r="J19" i="231"/>
  <c r="J18" i="231"/>
  <c r="J17" i="231"/>
  <c r="J16" i="231"/>
  <c r="J15" i="231"/>
  <c r="J14" i="231"/>
  <c r="J13" i="231"/>
  <c r="J12" i="231"/>
  <c r="J11" i="231"/>
  <c r="J10" i="231"/>
  <c r="J9" i="231"/>
  <c r="J8" i="231"/>
  <c r="J7" i="231"/>
  <c r="M9" i="224"/>
  <c r="H9" i="224"/>
  <c r="D9" i="224"/>
  <c r="M8" i="224"/>
  <c r="H8" i="224"/>
  <c r="D8" i="224"/>
  <c r="M7" i="224"/>
  <c r="H7" i="224"/>
  <c r="D7" i="224"/>
  <c r="M6" i="224"/>
  <c r="H6" i="224"/>
  <c r="D6" i="224"/>
  <c r="M5" i="224"/>
  <c r="H5" i="224"/>
  <c r="D5" i="224"/>
  <c r="AA32" i="223"/>
  <c r="Z32" i="223"/>
  <c r="Y32" i="223"/>
  <c r="X32" i="223"/>
  <c r="W32" i="223"/>
  <c r="V32" i="223"/>
  <c r="U32" i="223"/>
  <c r="T32" i="223"/>
  <c r="S32" i="223"/>
  <c r="R32" i="223"/>
  <c r="Q32" i="223"/>
  <c r="P32" i="223"/>
  <c r="AA31" i="223"/>
  <c r="Z31" i="223"/>
  <c r="Y31" i="223"/>
  <c r="X31" i="223"/>
  <c r="W31" i="223"/>
  <c r="V31" i="223"/>
  <c r="U31" i="223"/>
  <c r="T31" i="223"/>
  <c r="S31" i="223"/>
  <c r="R31" i="223"/>
  <c r="Q31" i="223"/>
  <c r="P31" i="223"/>
  <c r="AA30" i="223"/>
  <c r="Z30" i="223"/>
  <c r="Y30" i="223"/>
  <c r="X30" i="223"/>
  <c r="W30" i="223"/>
  <c r="V30" i="223"/>
  <c r="U30" i="223"/>
  <c r="T30" i="223"/>
  <c r="S30" i="223"/>
  <c r="R30" i="223"/>
  <c r="Q30" i="223"/>
  <c r="P30" i="223"/>
  <c r="AA29" i="223"/>
  <c r="Z29" i="223"/>
  <c r="Y29" i="223"/>
  <c r="X29" i="223"/>
  <c r="W29" i="223"/>
  <c r="V29" i="223"/>
  <c r="U29" i="223"/>
  <c r="T29" i="223"/>
  <c r="S29" i="223"/>
  <c r="R29" i="223"/>
  <c r="Q29" i="223"/>
  <c r="P29" i="223"/>
  <c r="AA28" i="223"/>
  <c r="Z28" i="223"/>
  <c r="Y28" i="223"/>
  <c r="X28" i="223"/>
  <c r="W28" i="223"/>
  <c r="V28" i="223"/>
  <c r="U28" i="223"/>
  <c r="T28" i="223"/>
  <c r="S28" i="223"/>
  <c r="R28" i="223"/>
  <c r="Q28" i="223"/>
  <c r="P28" i="223"/>
  <c r="AA27" i="223"/>
  <c r="Z27" i="223"/>
  <c r="Y27" i="223"/>
  <c r="X27" i="223"/>
  <c r="W27" i="223"/>
  <c r="V27" i="223"/>
  <c r="U27" i="223"/>
  <c r="T27" i="223"/>
  <c r="S27" i="223"/>
  <c r="R27" i="223"/>
  <c r="Q27" i="223"/>
  <c r="P27" i="223"/>
  <c r="AA26" i="223"/>
  <c r="Z26" i="223"/>
  <c r="Y26" i="223"/>
  <c r="X26" i="223"/>
  <c r="W26" i="223"/>
  <c r="V26" i="223"/>
  <c r="U26" i="223"/>
  <c r="T26" i="223"/>
  <c r="S26" i="223"/>
  <c r="R26" i="223"/>
  <c r="Q26" i="223"/>
  <c r="P26" i="223"/>
  <c r="AA25" i="223"/>
  <c r="Z25" i="223"/>
  <c r="Y25" i="223"/>
  <c r="X25" i="223"/>
  <c r="W25" i="223"/>
  <c r="V25" i="223"/>
  <c r="U25" i="223"/>
  <c r="T25" i="223"/>
  <c r="S25" i="223"/>
  <c r="R25" i="223"/>
  <c r="Q25" i="223"/>
  <c r="P25" i="223"/>
  <c r="AA24" i="223"/>
  <c r="Z24" i="223"/>
  <c r="Y24" i="223"/>
  <c r="X24" i="223"/>
  <c r="W24" i="223"/>
  <c r="V24" i="223"/>
  <c r="U24" i="223"/>
  <c r="T24" i="223"/>
  <c r="S24" i="223"/>
  <c r="R24" i="223"/>
  <c r="Q24" i="223"/>
  <c r="P24" i="223"/>
  <c r="AA23" i="223"/>
  <c r="Z23" i="223"/>
  <c r="Y23" i="223"/>
  <c r="X23" i="223"/>
  <c r="W23" i="223"/>
  <c r="V23" i="223"/>
  <c r="U23" i="223"/>
  <c r="T23" i="223"/>
  <c r="S23" i="223"/>
  <c r="R23" i="223"/>
  <c r="Q23" i="223"/>
  <c r="P23" i="223"/>
  <c r="AA22" i="223"/>
  <c r="Z22" i="223"/>
  <c r="Y22" i="223"/>
  <c r="X22" i="223"/>
  <c r="W22" i="223"/>
  <c r="V22" i="223"/>
  <c r="U22" i="223"/>
  <c r="T22" i="223"/>
  <c r="S22" i="223"/>
  <c r="R22" i="223"/>
  <c r="Q22" i="223"/>
  <c r="P22" i="223"/>
  <c r="AA21" i="223"/>
  <c r="Z21" i="223"/>
  <c r="Y21" i="223"/>
  <c r="X21" i="223"/>
  <c r="W21" i="223"/>
  <c r="V21" i="223"/>
  <c r="U21" i="223"/>
  <c r="T21" i="223"/>
  <c r="S21" i="223"/>
  <c r="R21" i="223"/>
  <c r="Q21" i="223"/>
  <c r="P21" i="223"/>
  <c r="AA20" i="223"/>
  <c r="Z20" i="223"/>
  <c r="Y20" i="223"/>
  <c r="X20" i="223"/>
  <c r="W20" i="223"/>
  <c r="V20" i="223"/>
  <c r="U20" i="223"/>
  <c r="T20" i="223"/>
  <c r="S20" i="223"/>
  <c r="R20" i="223"/>
  <c r="Q20" i="223"/>
  <c r="P20" i="223"/>
  <c r="AA19" i="223"/>
  <c r="Z19" i="223"/>
  <c r="Y19" i="223"/>
  <c r="X19" i="223"/>
  <c r="W19" i="223"/>
  <c r="V19" i="223"/>
  <c r="U19" i="223"/>
  <c r="T19" i="223"/>
  <c r="S19" i="223"/>
  <c r="R19" i="223"/>
  <c r="Q19" i="223"/>
  <c r="P19" i="223"/>
  <c r="AA18" i="223"/>
  <c r="Z18" i="223"/>
  <c r="Y18" i="223"/>
  <c r="X18" i="223"/>
  <c r="W18" i="223"/>
  <c r="V18" i="223"/>
  <c r="U18" i="223"/>
  <c r="T18" i="223"/>
  <c r="S18" i="223"/>
  <c r="R18" i="223"/>
  <c r="Q18" i="223"/>
  <c r="P18" i="223"/>
  <c r="AA17" i="223"/>
  <c r="Z17" i="223"/>
  <c r="Y17" i="223"/>
  <c r="X17" i="223"/>
  <c r="W17" i="223"/>
  <c r="V17" i="223"/>
  <c r="U17" i="223"/>
  <c r="T17" i="223"/>
  <c r="S17" i="223"/>
  <c r="R17" i="223"/>
  <c r="Q17" i="223"/>
  <c r="P17" i="223"/>
  <c r="AA16" i="223"/>
  <c r="Z16" i="223"/>
  <c r="Y16" i="223"/>
  <c r="X16" i="223"/>
  <c r="W16" i="223"/>
  <c r="V16" i="223"/>
  <c r="U16" i="223"/>
  <c r="T16" i="223"/>
  <c r="S16" i="223"/>
  <c r="R16" i="223"/>
  <c r="Q16" i="223"/>
  <c r="P16" i="223"/>
  <c r="AA15" i="223"/>
  <c r="Z15" i="223"/>
  <c r="Y15" i="223"/>
  <c r="X15" i="223"/>
  <c r="W15" i="223"/>
  <c r="V15" i="223"/>
  <c r="U15" i="223"/>
  <c r="T15" i="223"/>
  <c r="S15" i="223"/>
  <c r="R15" i="223"/>
  <c r="Q15" i="223"/>
  <c r="P15" i="223"/>
  <c r="AA14" i="223"/>
  <c r="Z14" i="223"/>
  <c r="Y14" i="223"/>
  <c r="X14" i="223"/>
  <c r="W14" i="223"/>
  <c r="V14" i="223"/>
  <c r="U14" i="223"/>
  <c r="T14" i="223"/>
  <c r="S14" i="223"/>
  <c r="R14" i="223"/>
  <c r="Q14" i="223"/>
  <c r="P14" i="223"/>
  <c r="AA13" i="223"/>
  <c r="Z13" i="223"/>
  <c r="Y13" i="223"/>
  <c r="X13" i="223"/>
  <c r="W13" i="223"/>
  <c r="V13" i="223"/>
  <c r="U13" i="223"/>
  <c r="T13" i="223"/>
  <c r="S13" i="223"/>
  <c r="R13" i="223"/>
  <c r="Q13" i="223"/>
  <c r="P13" i="223"/>
  <c r="AA12" i="223"/>
  <c r="Z12" i="223"/>
  <c r="Y12" i="223"/>
  <c r="X12" i="223"/>
  <c r="W12" i="223"/>
  <c r="V12" i="223"/>
  <c r="U12" i="223"/>
  <c r="T12" i="223"/>
  <c r="S12" i="223"/>
  <c r="R12" i="223"/>
  <c r="Q12" i="223"/>
  <c r="P12" i="223"/>
  <c r="AA11" i="223"/>
  <c r="Z11" i="223"/>
  <c r="Y11" i="223"/>
  <c r="X11" i="223"/>
  <c r="W11" i="223"/>
  <c r="V11" i="223"/>
  <c r="U11" i="223"/>
  <c r="T11" i="223"/>
  <c r="S11" i="223"/>
  <c r="R11" i="223"/>
  <c r="Q11" i="223"/>
  <c r="P11" i="223"/>
  <c r="AA10" i="223"/>
  <c r="Z10" i="223"/>
  <c r="Y10" i="223"/>
  <c r="X10" i="223"/>
  <c r="W10" i="223"/>
  <c r="V10" i="223"/>
  <c r="U10" i="223"/>
  <c r="T10" i="223"/>
  <c r="S10" i="223"/>
  <c r="R10" i="223"/>
  <c r="Q10" i="223"/>
  <c r="P10" i="223"/>
  <c r="AA9" i="223"/>
  <c r="Z9" i="223"/>
  <c r="Y9" i="223"/>
  <c r="X9" i="223"/>
  <c r="W9" i="223"/>
  <c r="V9" i="223"/>
  <c r="U9" i="223"/>
  <c r="T9" i="223"/>
  <c r="S9" i="223"/>
  <c r="R9" i="223"/>
  <c r="Q9" i="223"/>
  <c r="P9" i="223"/>
  <c r="AA8" i="223"/>
  <c r="Z8" i="223"/>
  <c r="Y8" i="223"/>
  <c r="X8" i="223"/>
  <c r="W8" i="223"/>
  <c r="V8" i="223"/>
  <c r="U8" i="223"/>
  <c r="T8" i="223"/>
  <c r="S8" i="223"/>
  <c r="R8" i="223"/>
  <c r="Q8" i="223"/>
  <c r="P8" i="223"/>
  <c r="AA7" i="223"/>
  <c r="Z7" i="223"/>
  <c r="Y7" i="223"/>
  <c r="X7" i="223"/>
  <c r="W7" i="223"/>
  <c r="V7" i="223"/>
  <c r="U7" i="223"/>
  <c r="T7" i="223"/>
  <c r="S7" i="223"/>
  <c r="R7" i="223"/>
  <c r="Q7" i="223"/>
  <c r="P7" i="223"/>
  <c r="AA6" i="223"/>
  <c r="Z6" i="223"/>
  <c r="Y6" i="223"/>
  <c r="X6" i="223"/>
  <c r="W6" i="223"/>
  <c r="V6" i="223"/>
  <c r="U6" i="223"/>
  <c r="T6" i="223"/>
  <c r="S6" i="223"/>
  <c r="R6" i="223"/>
  <c r="Q6" i="223"/>
  <c r="P6" i="223"/>
  <c r="AA5" i="223"/>
  <c r="Z5" i="223"/>
  <c r="Y5" i="223"/>
  <c r="X5" i="223"/>
  <c r="W5" i="223"/>
  <c r="V5" i="223"/>
  <c r="U5" i="223"/>
  <c r="T5" i="223"/>
  <c r="S5" i="223"/>
  <c r="R5" i="223"/>
  <c r="Q5" i="223"/>
  <c r="P5" i="223"/>
  <c r="AB5" i="223" l="1"/>
  <c r="AB6" i="223"/>
  <c r="AB7" i="223"/>
  <c r="AB8" i="223"/>
  <c r="AB9" i="223"/>
  <c r="AB10" i="223"/>
  <c r="AB11" i="223"/>
  <c r="AB12" i="223"/>
  <c r="AB13" i="223"/>
  <c r="AB14" i="223"/>
  <c r="AB15" i="223"/>
  <c r="AB16" i="223"/>
  <c r="AB17" i="223"/>
  <c r="AB18" i="223"/>
  <c r="AB19" i="223"/>
  <c r="AB20" i="223"/>
  <c r="AB21" i="223"/>
  <c r="AB22" i="223"/>
  <c r="AB23" i="223"/>
  <c r="AB24" i="223"/>
  <c r="AB25" i="223"/>
  <c r="AB26" i="223"/>
  <c r="AB27" i="223"/>
  <c r="AB28" i="223"/>
  <c r="AB29" i="223"/>
  <c r="AB30" i="223"/>
  <c r="AB31" i="223"/>
  <c r="AB32" i="223"/>
  <c r="C11" i="179"/>
  <c r="C12" i="179"/>
  <c r="C9" i="179"/>
  <c r="C4" i="179"/>
  <c r="C10" i="179"/>
  <c r="C3" i="179"/>
  <c r="C5" i="179"/>
  <c r="C6" i="179"/>
  <c r="C8" i="179"/>
  <c r="C7" i="179"/>
  <c r="D3" i="179" l="1"/>
  <c r="D4" i="179"/>
  <c r="D5" i="179"/>
  <c r="D6" i="179"/>
  <c r="D7" i="179"/>
  <c r="D8" i="179"/>
  <c r="D9" i="179"/>
  <c r="D10" i="179"/>
  <c r="D11" i="179"/>
  <c r="D12" i="179"/>
  <c r="C13" i="179"/>
  <c r="D13" i="179"/>
  <c r="C3" i="178"/>
  <c r="D3" i="178"/>
  <c r="C4" i="178"/>
  <c r="D4" i="178"/>
  <c r="C5" i="178"/>
  <c r="D5" i="178"/>
  <c r="C6" i="178"/>
  <c r="D6" i="178"/>
  <c r="C7" i="178"/>
  <c r="D7" i="178"/>
  <c r="C8" i="178"/>
  <c r="D8" i="178"/>
  <c r="C9" i="178"/>
  <c r="D9" i="178"/>
  <c r="C10" i="178"/>
  <c r="D10" i="178"/>
  <c r="C11" i="178"/>
  <c r="D11" i="178"/>
  <c r="C12" i="178"/>
  <c r="D12" i="178"/>
  <c r="C13" i="178"/>
  <c r="D13" i="178"/>
  <c r="B16" i="177"/>
  <c r="C7" i="177"/>
  <c r="B14" i="177"/>
  <c r="C8" i="177"/>
  <c r="B13" i="177"/>
  <c r="C9" i="177"/>
  <c r="B15" i="177"/>
  <c r="C10" i="177"/>
  <c r="B10" i="177"/>
  <c r="C11" i="177"/>
  <c r="B8" i="177"/>
  <c r="C12" i="177"/>
  <c r="B9" i="177"/>
  <c r="C13" i="177"/>
  <c r="B7" i="177"/>
  <c r="C14" i="177"/>
  <c r="B11" i="177"/>
  <c r="C15" i="177"/>
  <c r="B12" i="177"/>
  <c r="C16" i="177"/>
  <c r="B17" i="177"/>
  <c r="C17" i="177"/>
</calcChain>
</file>

<file path=xl/comments1.xml><?xml version="1.0" encoding="utf-8"?>
<comments xmlns="http://schemas.openxmlformats.org/spreadsheetml/2006/main">
  <authors>
    <author xml:space="preserve"> Angelica Maria Lizarazo Cuellar</author>
  </authors>
  <commentList>
    <comment ref="G5" authorId="0" shapeId="0">
      <text>
        <r>
          <rPr>
            <b/>
            <sz val="11"/>
            <color indexed="81"/>
            <rFont val="Tahoma"/>
            <family val="2"/>
          </rPr>
          <t xml:space="preserve"> Angelica Maria Lizarazo Cuellar:</t>
        </r>
        <r>
          <rPr>
            <sz val="11"/>
            <color indexed="81"/>
            <rFont val="Tahoma"/>
            <family val="2"/>
          </rPr>
          <t>Descargar archivo"Histórico Cartera Titularizada" de la página web de la titularizadora y sumar a la serie de cartera hipotecaria de sistema financiero. Sacar crecimientos anuales.</t>
        </r>
      </text>
    </comment>
  </commentList>
</comments>
</file>

<file path=xl/comments2.xml><?xml version="1.0" encoding="utf-8"?>
<comments xmlns="http://schemas.openxmlformats.org/spreadsheetml/2006/main">
  <authors>
    <author xml:space="preserve"> Angelica Maria Lizarazo Cuellar</author>
  </authors>
  <commentList>
    <comment ref="F6" authorId="0" shapeId="0">
      <text>
        <r>
          <rPr>
            <b/>
            <sz val="12"/>
            <color indexed="81"/>
            <rFont val="Tahoma"/>
            <family val="2"/>
          </rPr>
          <t xml:space="preserve"> Angelica Maria Lizarazo Cuellar:</t>
        </r>
        <r>
          <rPr>
            <sz val="12"/>
            <color indexed="81"/>
            <rFont val="Tahoma"/>
            <family val="2"/>
          </rPr>
          <t xml:space="preserve">
Ir a la página del DANE, Buscar Investigación, Cuentas Nacionales Trimestrales, PIB oferta y demanda, Precios constantes series desestacionalizadas, Consumo final de hogares por durabilidad, Variaciones anuales. </t>
        </r>
        <r>
          <rPr>
            <b/>
            <sz val="12"/>
            <color indexed="81"/>
            <rFont val="Tahoma"/>
            <family val="2"/>
          </rPr>
          <t>Copiar nuevamente toda la serie porque cambia trimestralmente.</t>
        </r>
      </text>
    </comment>
    <comment ref="G6" authorId="0" shapeId="0">
      <text>
        <r>
          <rPr>
            <b/>
            <sz val="12"/>
            <color indexed="81"/>
            <rFont val="Tahoma"/>
            <family val="2"/>
          </rPr>
          <t xml:space="preserve"> Angelica Maria Lizarazo Cuellar:</t>
        </r>
        <r>
          <rPr>
            <sz val="12"/>
            <color indexed="81"/>
            <rFont val="Tahoma"/>
            <family val="2"/>
          </rPr>
          <t xml:space="preserve">
Ir a la página del DANE, Buscar Investigación, Cuentas Nacionales Trimestrales, PIB oferta y demanda, Precios constantes series desestacionalizadas, Formación bruta de capital fijo, Variaciones anuales.</t>
        </r>
      </text>
    </comment>
  </commentList>
</comments>
</file>

<file path=xl/comments3.xml><?xml version="1.0" encoding="utf-8"?>
<comments xmlns="http://schemas.openxmlformats.org/spreadsheetml/2006/main">
  <authors>
    <author xml:space="preserve">María Fernanda Meneses 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De menor a mayor</t>
        </r>
      </text>
    </comment>
  </commentList>
</comments>
</file>

<file path=xl/sharedStrings.xml><?xml version="1.0" encoding="utf-8"?>
<sst xmlns="http://schemas.openxmlformats.org/spreadsheetml/2006/main" count="661" uniqueCount="209">
  <si>
    <t>Bancos</t>
  </si>
  <si>
    <t>CFC</t>
  </si>
  <si>
    <t>Consumo</t>
  </si>
  <si>
    <t>Comercial</t>
  </si>
  <si>
    <t>Vivienda</t>
  </si>
  <si>
    <t>Microcrédito</t>
  </si>
  <si>
    <t>Industria</t>
  </si>
  <si>
    <t>Servicios</t>
  </si>
  <si>
    <t>Comercio</t>
  </si>
  <si>
    <t>Construcción</t>
  </si>
  <si>
    <t>Agropecuario</t>
  </si>
  <si>
    <t>Exportadores</t>
  </si>
  <si>
    <t>Comunicaciones</t>
  </si>
  <si>
    <t>Importadores</t>
  </si>
  <si>
    <t>Personas naturales</t>
  </si>
  <si>
    <t>Otro</t>
  </si>
  <si>
    <t>Cooperativas</t>
  </si>
  <si>
    <t>¿Cómo han cambiado o cambiarían sus requisitos para asignar de nuevos créditos ?</t>
  </si>
  <si>
    <t>Bancos: Cartera Comercial</t>
  </si>
  <si>
    <t>Observado</t>
  </si>
  <si>
    <t>Esperado</t>
  </si>
  <si>
    <t>Aumentaron</t>
  </si>
  <si>
    <t>Disminuyeron</t>
  </si>
  <si>
    <t>Permanecieron igual</t>
  </si>
  <si>
    <t>Bancos: Cartera Consumo</t>
  </si>
  <si>
    <t>Otra</t>
  </si>
  <si>
    <t>Gráfico 6</t>
  </si>
  <si>
    <t>Gráfico 7</t>
  </si>
  <si>
    <t>Gráfico 8</t>
  </si>
  <si>
    <t>Gráfico 11</t>
  </si>
  <si>
    <t>Cambios de las exigencias en la asignación de nuevos créditos en la cartera comercial (bancos)</t>
  </si>
  <si>
    <t>Cambios de las exigencias en la asignación de nuevos créditos en la cartera de consumo (bancos)</t>
  </si>
  <si>
    <t>Gráfico 12</t>
  </si>
  <si>
    <t xml:space="preserve">Mafe: este la idea es que queden superpuestos. </t>
  </si>
  <si>
    <t>COMPROBACIÓN</t>
  </si>
  <si>
    <t>(a) Expectativas para el próximo trimestre</t>
  </si>
  <si>
    <t>Gráfico 1</t>
  </si>
  <si>
    <t>Gráfico 2</t>
  </si>
  <si>
    <t>Gráfico 3</t>
  </si>
  <si>
    <t>Gráfico 4</t>
  </si>
  <si>
    <t>Gráfico 5</t>
  </si>
  <si>
    <t>BANCOS</t>
  </si>
  <si>
    <t>21.  ¿Cómo ha cambiado el número de restructuraciones de créditos durante el último trimestre?</t>
  </si>
  <si>
    <t>21.  ¿Cómo ha cambiado el número de restructuraciones de créditos durante el último año?</t>
  </si>
  <si>
    <t>Gráfico 10</t>
  </si>
  <si>
    <t>A) Bancos</t>
  </si>
  <si>
    <t>B) CFC</t>
  </si>
  <si>
    <t>C) Cooperativas</t>
  </si>
  <si>
    <t xml:space="preserve">   (porcentaje)</t>
  </si>
  <si>
    <t>¿Cómo han cambiado o cambiarían sus exigencias para asignar de nuevos créditos ?</t>
  </si>
  <si>
    <t>Gráfico 20. Cambios en el número de reestructuraciones de créditos durante el último año</t>
  </si>
  <si>
    <t>Fuente: Encuesta sobre la situación del crédito en Colombia, marzo de 2016; cálculos del Banco de la República.</t>
  </si>
  <si>
    <t>AGREGADO</t>
  </si>
  <si>
    <t>CRECIMIENTOS ANUALES NOMINALES</t>
  </si>
  <si>
    <t>Con titularizaciones</t>
  </si>
  <si>
    <t>Cartera BRUTA con leasing</t>
  </si>
  <si>
    <t>Microcredito</t>
  </si>
  <si>
    <t>FECHA</t>
  </si>
  <si>
    <t>Crecimiento nominal anual de la cartera (eje derecho)</t>
  </si>
  <si>
    <t>Cambio en la demanda (encuesta)</t>
  </si>
  <si>
    <t>Crecimiento nominal cartera</t>
  </si>
  <si>
    <t>Encuesta (eje derecho)</t>
  </si>
  <si>
    <t>Percepción de la demanda de crédito para los establecimientos de crédito</t>
  </si>
  <si>
    <t>A) Comercial</t>
  </si>
  <si>
    <t>B) Consumo</t>
  </si>
  <si>
    <t>C) Vivienda</t>
  </si>
  <si>
    <t>D) Microcrédito</t>
  </si>
  <si>
    <t>Cambio de la demanda de nuevos créditos por tipo de entidad</t>
  </si>
  <si>
    <t>(Porcentaje balance de respuestas)</t>
  </si>
  <si>
    <t>Microempresas</t>
  </si>
  <si>
    <t>Empresas pequeñas</t>
  </si>
  <si>
    <t>Empresas medianas</t>
  </si>
  <si>
    <t>Empresas grandes</t>
  </si>
  <si>
    <t>Cambio de la demanda de nuevos créditos según tamaño de la empresa, por tipo de entidad</t>
  </si>
  <si>
    <t>COOP</t>
  </si>
  <si>
    <t>Niveles de capital del cliente</t>
  </si>
  <si>
    <t>Capacidad de pago de los clientes existentes</t>
  </si>
  <si>
    <t>Falta de interés por parte de los clientes en el cumplimiento de sus obligaciones</t>
  </si>
  <si>
    <t>Falta de información financiera de nuevos clientes</t>
  </si>
  <si>
    <t>Actividad económica del cliente</t>
  </si>
  <si>
    <t>Reestructuración de préstamos con los clientes</t>
  </si>
  <si>
    <t>Niveles de captación</t>
  </si>
  <si>
    <t>Medidas adoptadas por los entes reguladores</t>
  </si>
  <si>
    <t>Costo de los recursos captados</t>
  </si>
  <si>
    <t>Inestabilidad jurídica</t>
  </si>
  <si>
    <t>Escasez de proyectos</t>
  </si>
  <si>
    <t>Factores que impiden otorgar un mayor volumen de crédito, por tipo de entidad</t>
  </si>
  <si>
    <t>Liquidez del portafolio de activos financieros</t>
  </si>
  <si>
    <t>Prestar para consumo</t>
  </si>
  <si>
    <t>Comprar títulos de deuda pública</t>
  </si>
  <si>
    <t>Prestar a empresas nacionales que producen para el mercado interno</t>
  </si>
  <si>
    <t>Prestar para vivienda</t>
  </si>
  <si>
    <t xml:space="preserve">4. Si en la actualidad su entidad financiera contara con excesos de recursos, ¿Cuáles serían los usos más probables de éstos? </t>
  </si>
  <si>
    <t>(Escoja 5 opciones y enumere en orden jerárquico según su importancia, siendo 1 la más relevante)</t>
  </si>
  <si>
    <t>Coop</t>
  </si>
  <si>
    <t>Principales destinos del exceso de recursos por parte de las instituciones financieras</t>
  </si>
  <si>
    <t>13. ¿Cómo considera el actual acceso de los siguientes sectores económicos al crédito nuevo que otorga el sector financiero acceso bajo al crédito y 5= acceso alto  al crédito)</t>
  </si>
  <si>
    <t>(Asigne valores de 1 a 5, donde 1= acceso bajo al crédito y 5= acceso alto  al crédito)</t>
  </si>
  <si>
    <t>Departamentos y municipios</t>
  </si>
  <si>
    <t>Acceso al crédito de los diferentes sectores económicos</t>
  </si>
  <si>
    <t>Nota: la evolución del acceso al crédito solo puede hacerse de manera ordinal debido a las limitaciones que presenta la encuesta en cuanto a su muestra.</t>
  </si>
  <si>
    <t>INSERTAR INFO ACÁ Y SIEMPRE MULTIPLICAR POR 100</t>
  </si>
  <si>
    <t>Rentabilidad</t>
  </si>
  <si>
    <t>Problemas de información de clientes</t>
  </si>
  <si>
    <t>Respuestas SurveyMonkey - Rentabilidad</t>
  </si>
  <si>
    <t>Respuestas SurveyMonkey - Información</t>
  </si>
  <si>
    <t>¿Cuáles sectores no ofrecen buenas condiciones de crédito?</t>
  </si>
  <si>
    <t>Acceso al crédito para las empresas, según su tamaño</t>
  </si>
  <si>
    <t>Grandes</t>
  </si>
  <si>
    <t xml:space="preserve"> Medianas</t>
  </si>
  <si>
    <t>Pequeñas</t>
  </si>
  <si>
    <t>Micro</t>
  </si>
  <si>
    <t>Anterior</t>
  </si>
  <si>
    <t>Contemporanea</t>
  </si>
  <si>
    <t>Su entidad</t>
  </si>
  <si>
    <t>16. ¿Cómo considera el acceso al crédito de las empresas de los siguientes tamaños? (1 = Inferior; 2 = Levemente inferior; 3 = Promedio; 4 = Levemente superior;  5 = Superior)</t>
  </si>
  <si>
    <t>Indicador del cambio en las exigencias en el otorgamiento de nuevos créditos por tipo de cartera (bancos)</t>
  </si>
  <si>
    <t>Fecha</t>
  </si>
  <si>
    <t xml:space="preserve">Consumo </t>
  </si>
  <si>
    <t>Variación real anual consumo hogares (eje derecho)</t>
  </si>
  <si>
    <t>Variación real anual formación bruta de capital fijo (eje derecho)</t>
  </si>
  <si>
    <t>Minería y petróleo</t>
  </si>
  <si>
    <t>Mejor Rentabilidad</t>
  </si>
  <si>
    <t>NO SE ACTUALIZÓ POR ERROR</t>
  </si>
  <si>
    <t>Fuente: Encuesta sobre la situación del crédito en Colombia, septiembre de 2016; cálculos del Banco de la República.</t>
  </si>
  <si>
    <t>Mircrocrédito</t>
  </si>
  <si>
    <t>Fuente: encuesta sobre la situación del crédito en Colombia, marzo de 2017; cálculos del Banco de la República.</t>
  </si>
  <si>
    <t>Fuente: Encuesta sobre la situación del crédito en Colombia, marzo de 2017; cálculos del Banco de la República.</t>
  </si>
  <si>
    <t>Establecimientos de crédito</t>
  </si>
  <si>
    <t>INFO PLANTILLA T</t>
  </si>
  <si>
    <t>INFO PLANTILLA T-1</t>
  </si>
  <si>
    <t>Bancos: Cartera vivienda</t>
  </si>
  <si>
    <t>Gráfico 13</t>
  </si>
  <si>
    <t>Cambios de las exigencias en la asignación de nuevos créditos en la cartera de vivienda (bancos)</t>
  </si>
  <si>
    <t>Fuente: Encuesta sobre la situación del crédito en Colombia, diciembre de 2016; cálculos del Banco de la República.</t>
  </si>
  <si>
    <t>Bancos: Cartera microcrédito</t>
  </si>
  <si>
    <t>Gráfico 14</t>
  </si>
  <si>
    <t>Cambios de las exigencias en la asignación de nuevos créditos en la cartera de microcréditos (bancos)</t>
  </si>
  <si>
    <t xml:space="preserve">  (porcentaje)</t>
  </si>
  <si>
    <t>PREGUNTA 34 (Bancos) y 26 (CFC y Cooperativas)</t>
  </si>
  <si>
    <t>TRIMESTRE ANÁLISIS</t>
  </si>
  <si>
    <t>INSERTAR INFO DE SURVEYMONEY ACÁ</t>
  </si>
  <si>
    <t>ENTIDAD</t>
  </si>
  <si>
    <t>El flujo de caja proyectado</t>
  </si>
  <si>
    <t>El crecimiento de las ventas del negocio</t>
  </si>
  <si>
    <t>La historia de crédito del cliente</t>
  </si>
  <si>
    <t>Las utilidades o ingresos recientes de la empresa o persona natural</t>
  </si>
  <si>
    <t>La relación deuda-patrimonio o deuda-activos de la empresa o persona natural</t>
  </si>
  <si>
    <t>La existencia y la cantidad de garantías</t>
  </si>
  <si>
    <t>La actividad económica del cliente</t>
  </si>
  <si>
    <t>Gráfico 15</t>
  </si>
  <si>
    <t>Criterios para la evaluación del riesgo de nuevos clientes</t>
  </si>
  <si>
    <t>(I trimestre de 2015)</t>
  </si>
  <si>
    <t>PREGUNTA 33 (Bancos) y 27 (CFC y Cooperativas)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</si>
  <si>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</si>
  <si>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</si>
  <si>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</si>
  <si>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</si>
  <si>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</si>
  <si>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</si>
  <si>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</si>
  <si>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Otra*</t>
  </si>
  <si>
    <t>Gráfico 16</t>
  </si>
  <si>
    <t>Comentarios de los clientes en el trámite del crédito</t>
  </si>
  <si>
    <t>Promedio móvil semestral</t>
  </si>
  <si>
    <t>Gráfico 17</t>
  </si>
  <si>
    <t>Comentarios de los clientes en el trámite del crédito en los bancos</t>
  </si>
  <si>
    <t>(promedio móvil semestral)</t>
  </si>
  <si>
    <t>Opciones de respuesta</t>
  </si>
  <si>
    <t>Gráfico 18. Principales medidas de restructuración de créditos</t>
  </si>
  <si>
    <t>Extensión del plazo del crédito</t>
  </si>
  <si>
    <t>Períodos de gracia</t>
  </si>
  <si>
    <t>Capitalización de cuotas atrasadas</t>
  </si>
  <si>
    <t>Disminución de la tasa de interés del crédito</t>
  </si>
  <si>
    <t>Consolidación de créditos</t>
  </si>
  <si>
    <t>Reducción en el monto de los pagos</t>
  </si>
  <si>
    <t>Reducción de la cuota a solo el pago de intereses</t>
  </si>
  <si>
    <t>Diferimiento del pago de intereses</t>
  </si>
  <si>
    <t>Otorgamiento de nuevos créditos para cumplir con obligaciones anteriores</t>
  </si>
  <si>
    <t>Condonación parcial del crédito</t>
  </si>
  <si>
    <t>Reducción de cuota a solo el pago de intereses</t>
  </si>
  <si>
    <t>COOPERATIVAS</t>
  </si>
  <si>
    <t>Otro (especifique)</t>
  </si>
  <si>
    <t>Si realizó restructuración de créditos, ordene según su importancia, en qué modalidades se presentó(aron) el (los) mayor(es) número (s) de restructuraciones (Siendo 1 la más relevante y 4 la menos relevante)</t>
  </si>
  <si>
    <t>2. Si realizó restructuración de créditos, ordene según su importancia, en qué modalidades se presentó(aron) el (los) mayor(es) número (s) de restructuraciones (Siendo 1 la más relevante y 4 la menos relevante)</t>
  </si>
  <si>
    <t>Gráfico 19. Restructuraciones de crédito por tipo de cartera</t>
  </si>
  <si>
    <t>22. En cuál (es) de los siguientes sectores ha realizado un mayor número de restructuraciones de créditos</t>
  </si>
  <si>
    <t>Gráfico 21. ¿En cuáles de los siguientes sectores ha realizado un mayor número de restructuraciones de créditos?</t>
  </si>
  <si>
    <t>Suma (ordenar según este criterio)</t>
  </si>
  <si>
    <t xml:space="preserve">Departamentos </t>
  </si>
  <si>
    <t>Transporte</t>
  </si>
  <si>
    <t>Insertar aquí lo de la plantilla</t>
  </si>
  <si>
    <t>Actualmente, ¿cuál es el saldo de créditos reestructurados como proporción del saldo total de cada una de las modalidades?</t>
  </si>
  <si>
    <t>Cuadro 1. Cartera reestructurada como porcentaje del saldo total, por tipo de crédito e intemediario</t>
  </si>
  <si>
    <t>0% - 5%</t>
  </si>
  <si>
    <t>5.1% - 10%</t>
  </si>
  <si>
    <t>10.1% - 15%</t>
  </si>
  <si>
    <t>&gt;15%</t>
  </si>
  <si>
    <t>Comprar títulos o bonos hipotecarios</t>
  </si>
  <si>
    <t>Comprar títulos o bonos privados</t>
  </si>
  <si>
    <t>Prestar a entidades financieras</t>
  </si>
  <si>
    <t>Llevarlos al Banco de la República</t>
  </si>
  <si>
    <t>Prestar a empresas con inversión extranjera</t>
  </si>
  <si>
    <t>Prestar a entes territoriales o empresas públicas</t>
  </si>
  <si>
    <t>Prestar a constructores</t>
  </si>
  <si>
    <t>Prestar a empresas nac. que producen en una alta proporción para m. externo</t>
  </si>
  <si>
    <t>Prestar para microcrédito y/o Pyme</t>
  </si>
  <si>
    <t>Aumentar la posición propia en moneda extranjera</t>
  </si>
  <si>
    <t>Jerarqía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</si>
</sst>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0.0%"/>
    <numFmt numFmtId="167" formatCode="0.0"/>
    <numFmt numFmtId="168" formatCode="_(* #,##0.0_);_(* \(#,##0.0\);_(* &quot;-&quot;??_);_(@_)"/>
    <numFmt numFmtId="169" formatCode="_-* #,##0.00\ _€_-;\-* #,##0.00\ _€_-;_-* &quot;-&quot;??\ _€_-;_-@_-"/>
    <numFmt numFmtId="170" formatCode="_ * #,##0.00_ ;_ * \-#,##0.00_ ;_ * &quot;-&quot;??_ ;_ @_ "/>
    <numFmt numFmtId="171" formatCode="0;[Red]0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C00000"/>
      <name val="Times New Roman"/>
      <family val="1"/>
    </font>
    <font>
      <u/>
      <sz val="11"/>
      <color rgb="FFC00000"/>
      <name val="Times New Roman"/>
      <family val="1"/>
    </font>
    <font>
      <sz val="11"/>
      <color rgb="FF0070C0"/>
      <name val="Times New Roman"/>
      <family val="1"/>
    </font>
    <font>
      <sz val="10"/>
      <color rgb="FFC00000"/>
      <name val="Times New Roman"/>
      <family val="1"/>
    </font>
    <font>
      <sz val="10"/>
      <color rgb="FF0070C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sz val="11"/>
      <color theme="1"/>
      <name val="ZapfHumnst BT"/>
      <family val="2"/>
    </font>
    <font>
      <sz val="10"/>
      <name val="ZapfHumnst BT"/>
      <family val="2"/>
    </font>
    <font>
      <sz val="11"/>
      <color rgb="FFFF0000"/>
      <name val="ZapfHumnst BT"/>
      <family val="2"/>
    </font>
    <font>
      <b/>
      <sz val="11"/>
      <color theme="1"/>
      <name val="ZapfHumnst BT"/>
      <family val="2"/>
    </font>
    <font>
      <sz val="11"/>
      <color rgb="FFC00000"/>
      <name val="ZapfHumnst BT"/>
      <family val="2"/>
    </font>
    <font>
      <u/>
      <sz val="11"/>
      <color rgb="FFC00000"/>
      <name val="ZapfHumnst BT"/>
      <family val="2"/>
    </font>
    <font>
      <sz val="11"/>
      <color rgb="FF0070C0"/>
      <name val="ZapfHumnst BT"/>
      <family val="2"/>
    </font>
    <font>
      <sz val="10"/>
      <color rgb="FFC00000"/>
      <name val="ZapfHumnst BT"/>
      <family val="2"/>
    </font>
    <font>
      <sz val="10"/>
      <color rgb="FF0070C0"/>
      <name val="ZapfHumnst BT"/>
      <family val="2"/>
    </font>
    <font>
      <sz val="11"/>
      <name val="ZapfHumnst BT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name val="MS Sans Serif"/>
      <family val="2"/>
    </font>
    <font>
      <sz val="11"/>
      <name val="Calibri"/>
      <family val="2"/>
      <scheme val="minor"/>
    </font>
    <font>
      <sz val="16"/>
      <color theme="1"/>
      <name val="ZapfHumnst BT"/>
      <family val="2"/>
    </font>
    <font>
      <sz val="14"/>
      <color theme="1"/>
      <name val="ZapfHumnst Dm BT"/>
      <family val="2"/>
    </font>
    <font>
      <sz val="14"/>
      <color theme="1"/>
      <name val="ZapfHumnst BT"/>
      <family val="2"/>
    </font>
    <font>
      <sz val="12"/>
      <color theme="1"/>
      <name val="ZapfHumnst BT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rgb="FF002060"/>
      <name val="Times New Roman"/>
      <family val="1"/>
    </font>
    <font>
      <b/>
      <sz val="10"/>
      <color theme="6" tint="-0.499984740745262"/>
      <name val="Times New Roman"/>
      <family val="1"/>
    </font>
    <font>
      <sz val="10"/>
      <color theme="6" tint="-0.499984740745262"/>
      <name val="Times New Roman"/>
      <family val="1"/>
    </font>
    <font>
      <sz val="10"/>
      <color theme="5" tint="-0.249977111117893"/>
      <name val="Times New Roman"/>
      <family val="1"/>
    </font>
    <font>
      <sz val="12.6"/>
      <color rgb="FF000000"/>
      <name val="Times New Roman"/>
      <family val="1"/>
    </font>
    <font>
      <u/>
      <sz val="11"/>
      <color indexed="8"/>
      <name val="Times New Roman"/>
      <family val="1"/>
    </font>
    <font>
      <sz val="11"/>
      <color rgb="FF9E0000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indexed="8"/>
      <name val="ZapfHumnst BT"/>
      <family val="2"/>
    </font>
    <font>
      <sz val="10"/>
      <color theme="1"/>
      <name val="ZapfHumnst BT"/>
      <family val="2"/>
    </font>
    <font>
      <sz val="14"/>
      <color rgb="FF000000"/>
      <name val="ZapfHumnst BT"/>
      <family val="2"/>
    </font>
    <font>
      <sz val="12"/>
      <name val="ZapfHumnst BT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theme="5"/>
      <name val="Times New Roman"/>
      <family val="1"/>
    </font>
    <font>
      <b/>
      <sz val="11"/>
      <color theme="5"/>
      <name val="Times New Roman"/>
      <family val="1"/>
    </font>
    <font>
      <sz val="22"/>
      <color rgb="FFFF0000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u/>
      <sz val="10"/>
      <name val="ZapfHumnst BT"/>
      <family val="2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9"/>
      <name val="ZapfHumnst BT"/>
      <family val="2"/>
    </font>
    <font>
      <b/>
      <sz val="10"/>
      <color indexed="0"/>
      <name val="Microsoft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8"/>
      <name val="ZapfHumnst BT"/>
      <family val="2"/>
    </font>
    <font>
      <b/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9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20" fillId="0" borderId="0"/>
    <xf numFmtId="0" fontId="2" fillId="0" borderId="0"/>
    <xf numFmtId="0" fontId="21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8" fillId="19" borderId="8" applyNumberFormat="0" applyAlignment="0" applyProtection="0"/>
    <xf numFmtId="0" fontId="28" fillId="19" borderId="8" applyNumberFormat="0" applyAlignment="0" applyProtection="0"/>
    <xf numFmtId="0" fontId="28" fillId="19" borderId="8" applyNumberFormat="0" applyAlignment="0" applyProtection="0"/>
    <xf numFmtId="0" fontId="28" fillId="19" borderId="8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2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56" fillId="0" borderId="0" applyFont="0" applyFill="0" applyBorder="0" applyAlignment="0" applyProtection="0"/>
    <xf numFmtId="0" fontId="56" fillId="0" borderId="0"/>
    <xf numFmtId="9" fontId="1" fillId="0" borderId="0" applyFont="0" applyFill="0" applyBorder="0" applyAlignment="0" applyProtection="0"/>
  </cellStyleXfs>
  <cellXfs count="404">
    <xf numFmtId="0" fontId="0" fillId="0" borderId="0" xfId="0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9" fillId="0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43" fontId="9" fillId="2" borderId="0" xfId="22" applyFont="1" applyFill="1"/>
    <xf numFmtId="0" fontId="8" fillId="0" borderId="0" xfId="0" applyFont="1" applyFill="1" applyBorder="1"/>
    <xf numFmtId="10" fontId="9" fillId="2" borderId="0" xfId="0" applyNumberFormat="1" applyFont="1" applyFill="1"/>
    <xf numFmtId="10" fontId="9" fillId="0" borderId="0" xfId="0" applyNumberFormat="1" applyFont="1" applyFill="1" applyBorder="1"/>
    <xf numFmtId="17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/>
    <xf numFmtId="0" fontId="9" fillId="0" borderId="0" xfId="0" applyFont="1" applyFill="1" applyAlignment="1"/>
    <xf numFmtId="0" fontId="9" fillId="0" borderId="0" xfId="0" applyFont="1" applyFill="1" applyBorder="1" applyAlignment="1"/>
    <xf numFmtId="10" fontId="9" fillId="0" borderId="0" xfId="1" applyNumberFormat="1" applyFont="1" applyFill="1" applyBorder="1"/>
    <xf numFmtId="10" fontId="5" fillId="0" borderId="0" xfId="1" applyNumberFormat="1" applyFont="1" applyFill="1" applyBorder="1"/>
    <xf numFmtId="0" fontId="9" fillId="0" borderId="0" xfId="0" applyFont="1" applyFill="1" applyBorder="1" applyAlignment="1">
      <alignment vertical="center" wrapText="1"/>
    </xf>
    <xf numFmtId="17" fontId="9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 applyAlignment="1">
      <alignment horizontal="center" vertical="center"/>
    </xf>
    <xf numFmtId="10" fontId="9" fillId="0" borderId="0" xfId="20" applyNumberFormat="1" applyFont="1" applyFill="1" applyBorder="1"/>
    <xf numFmtId="166" fontId="9" fillId="0" borderId="0" xfId="20" applyNumberFormat="1" applyFont="1" applyFill="1" applyBorder="1" applyAlignment="1"/>
    <xf numFmtId="17" fontId="9" fillId="0" borderId="0" xfId="9" applyNumberFormat="1" applyFont="1" applyFill="1" applyBorder="1" applyAlignment="1">
      <alignment horizontal="left"/>
    </xf>
    <xf numFmtId="166" fontId="9" fillId="0" borderId="0" xfId="9" applyNumberFormat="1" applyFont="1" applyFill="1" applyBorder="1" applyAlignment="1">
      <alignment horizontal="center" vertical="center"/>
    </xf>
    <xf numFmtId="17" fontId="5" fillId="0" borderId="0" xfId="12" applyNumberFormat="1" applyFont="1" applyFill="1"/>
    <xf numFmtId="0" fontId="5" fillId="0" borderId="0" xfId="12" applyFont="1" applyFill="1"/>
    <xf numFmtId="0" fontId="5" fillId="0" borderId="0" xfId="12" applyFont="1" applyFill="1" applyBorder="1" applyAlignment="1">
      <alignment vertical="center"/>
    </xf>
    <xf numFmtId="17" fontId="5" fillId="0" borderId="0" xfId="12" applyNumberFormat="1" applyFont="1" applyFill="1" applyBorder="1" applyAlignment="1">
      <alignment horizontal="left"/>
    </xf>
    <xf numFmtId="166" fontId="5" fillId="0" borderId="0" xfId="12" applyNumberFormat="1" applyFont="1" applyFill="1" applyBorder="1" applyAlignment="1">
      <alignment horizontal="center" vertical="center"/>
    </xf>
    <xf numFmtId="0" fontId="5" fillId="0" borderId="0" xfId="12" applyFont="1" applyFill="1" applyBorder="1"/>
    <xf numFmtId="2" fontId="9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/>
    <xf numFmtId="166" fontId="15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top" wrapText="1"/>
    </xf>
    <xf numFmtId="166" fontId="18" fillId="0" borderId="0" xfId="12" applyNumberFormat="1" applyFont="1" applyFill="1" applyBorder="1" applyAlignment="1">
      <alignment horizontal="center" vertical="center"/>
    </xf>
    <xf numFmtId="166" fontId="19" fillId="0" borderId="0" xfId="12" applyNumberFormat="1" applyFont="1" applyFill="1" applyBorder="1" applyAlignment="1">
      <alignment horizontal="center" vertical="center"/>
    </xf>
    <xf numFmtId="166" fontId="15" fillId="0" borderId="0" xfId="17" applyNumberFormat="1" applyFont="1" applyFill="1" applyAlignment="1">
      <alignment horizontal="center"/>
    </xf>
    <xf numFmtId="0" fontId="9" fillId="2" borderId="0" xfId="0" applyFont="1" applyFill="1" applyAlignment="1"/>
    <xf numFmtId="0" fontId="9" fillId="0" borderId="0" xfId="0" applyFont="1" applyFill="1" applyAlignment="1">
      <alignment horizontal="center"/>
    </xf>
    <xf numFmtId="0" fontId="8" fillId="2" borderId="0" xfId="0" applyFont="1" applyFill="1"/>
    <xf numFmtId="166" fontId="9" fillId="2" borderId="0" xfId="9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7" fontId="5" fillId="2" borderId="0" xfId="12" applyNumberFormat="1" applyFont="1" applyFill="1"/>
    <xf numFmtId="0" fontId="5" fillId="2" borderId="0" xfId="9" applyFont="1" applyFill="1" applyBorder="1" applyAlignment="1">
      <alignment vertical="top" wrapText="1"/>
    </xf>
    <xf numFmtId="0" fontId="5" fillId="2" borderId="0" xfId="12" applyFont="1" applyFill="1" applyBorder="1" applyAlignment="1">
      <alignment vertical="center"/>
    </xf>
    <xf numFmtId="17" fontId="5" fillId="2" borderId="0" xfId="12" applyNumberFormat="1" applyFont="1" applyFill="1" applyBorder="1" applyAlignment="1">
      <alignment horizontal="left"/>
    </xf>
    <xf numFmtId="166" fontId="5" fillId="2" borderId="0" xfId="12" applyNumberFormat="1" applyFont="1" applyFill="1" applyBorder="1" applyAlignment="1">
      <alignment horizontal="center" vertical="center"/>
    </xf>
    <xf numFmtId="0" fontId="5" fillId="2" borderId="0" xfId="12" applyFont="1" applyFill="1" applyBorder="1"/>
    <xf numFmtId="166" fontId="18" fillId="2" borderId="0" xfId="12" applyNumberFormat="1" applyFont="1" applyFill="1" applyBorder="1" applyAlignment="1">
      <alignment horizontal="center" vertical="center"/>
    </xf>
    <xf numFmtId="166" fontId="19" fillId="2" borderId="0" xfId="12" applyNumberFormat="1" applyFont="1" applyFill="1" applyBorder="1" applyAlignment="1">
      <alignment horizontal="center" vertical="center"/>
    </xf>
    <xf numFmtId="166" fontId="15" fillId="2" borderId="0" xfId="17" applyNumberFormat="1" applyFont="1" applyFill="1" applyAlignment="1">
      <alignment horizontal="center"/>
    </xf>
    <xf numFmtId="166" fontId="12" fillId="2" borderId="0" xfId="17" applyNumberFormat="1" applyFont="1" applyFill="1" applyAlignment="1">
      <alignment horizontal="left"/>
    </xf>
    <xf numFmtId="0" fontId="12" fillId="2" borderId="0" xfId="0" applyFont="1" applyFill="1"/>
    <xf numFmtId="17" fontId="14" fillId="2" borderId="0" xfId="12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/>
    <xf numFmtId="0" fontId="24" fillId="2" borderId="0" xfId="0" applyFont="1" applyFill="1"/>
    <xf numFmtId="0" fontId="24" fillId="0" borderId="0" xfId="0" applyFont="1" applyFill="1" applyBorder="1" applyAlignment="1"/>
    <xf numFmtId="0" fontId="24" fillId="0" borderId="16" xfId="0" applyFont="1" applyFill="1" applyBorder="1"/>
    <xf numFmtId="166" fontId="9" fillId="0" borderId="16" xfId="0" applyNumberFormat="1" applyFont="1" applyFill="1" applyBorder="1"/>
    <xf numFmtId="166" fontId="8" fillId="0" borderId="0" xfId="9" applyNumberFormat="1" applyFont="1" applyFill="1" applyBorder="1" applyAlignment="1">
      <alignment horizontal="center" vertical="center"/>
    </xf>
    <xf numFmtId="17" fontId="9" fillId="2" borderId="0" xfId="0" applyNumberFormat="1" applyFont="1" applyFill="1"/>
    <xf numFmtId="2" fontId="9" fillId="2" borderId="0" xfId="0" applyNumberFormat="1" applyFont="1" applyFill="1"/>
    <xf numFmtId="0" fontId="9" fillId="2" borderId="2" xfId="0" applyFont="1" applyFill="1" applyBorder="1"/>
    <xf numFmtId="0" fontId="43" fillId="2" borderId="0" xfId="0" applyFont="1" applyFill="1"/>
    <xf numFmtId="0" fontId="43" fillId="2" borderId="0" xfId="0" applyFont="1" applyFill="1" applyAlignment="1"/>
    <xf numFmtId="0" fontId="43" fillId="2" borderId="0" xfId="0" applyFont="1" applyFill="1" applyBorder="1"/>
    <xf numFmtId="17" fontId="43" fillId="2" borderId="0" xfId="9" applyNumberFormat="1" applyFont="1" applyFill="1" applyBorder="1" applyAlignment="1">
      <alignment horizontal="left"/>
    </xf>
    <xf numFmtId="166" fontId="43" fillId="2" borderId="0" xfId="9" applyNumberFormat="1" applyFont="1" applyFill="1" applyBorder="1" applyAlignment="1">
      <alignment horizontal="center" vertical="center"/>
    </xf>
    <xf numFmtId="166" fontId="43" fillId="2" borderId="0" xfId="0" applyNumberFormat="1" applyFont="1" applyFill="1" applyBorder="1" applyAlignment="1">
      <alignment horizontal="center" vertical="center"/>
    </xf>
    <xf numFmtId="0" fontId="46" fillId="2" borderId="0" xfId="0" applyFont="1" applyFill="1"/>
    <xf numFmtId="17" fontId="43" fillId="2" borderId="0" xfId="0" applyNumberFormat="1" applyFont="1" applyFill="1" applyBorder="1" applyAlignment="1">
      <alignment horizontal="left"/>
    </xf>
    <xf numFmtId="166" fontId="47" fillId="2" borderId="0" xfId="0" applyNumberFormat="1" applyFont="1" applyFill="1" applyBorder="1" applyAlignment="1">
      <alignment horizontal="center" vertical="center"/>
    </xf>
    <xf numFmtId="166" fontId="48" fillId="2" borderId="0" xfId="0" applyNumberFormat="1" applyFont="1" applyFill="1" applyBorder="1" applyAlignment="1">
      <alignment horizontal="center" vertical="center"/>
    </xf>
    <xf numFmtId="166" fontId="49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/>
    </xf>
    <xf numFmtId="0" fontId="44" fillId="2" borderId="0" xfId="12" applyFont="1" applyFill="1" applyBorder="1" applyAlignment="1">
      <alignment horizontal="left"/>
    </xf>
    <xf numFmtId="0" fontId="44" fillId="2" borderId="0" xfId="9" applyFont="1" applyFill="1" applyBorder="1" applyAlignment="1">
      <alignment vertical="top" wrapText="1"/>
    </xf>
    <xf numFmtId="0" fontId="44" fillId="2" borderId="0" xfId="12" applyFont="1" applyFill="1" applyBorder="1" applyAlignment="1">
      <alignment vertical="center"/>
    </xf>
    <xf numFmtId="17" fontId="44" fillId="2" borderId="0" xfId="12" applyNumberFormat="1" applyFont="1" applyFill="1" applyBorder="1" applyAlignment="1">
      <alignment horizontal="left"/>
    </xf>
    <xf numFmtId="166" fontId="44" fillId="2" borderId="0" xfId="12" applyNumberFormat="1" applyFont="1" applyFill="1" applyBorder="1" applyAlignment="1">
      <alignment horizontal="center" vertical="center"/>
    </xf>
    <xf numFmtId="17" fontId="44" fillId="2" borderId="0" xfId="12" applyNumberFormat="1" applyFont="1" applyFill="1" applyBorder="1"/>
    <xf numFmtId="166" fontId="50" fillId="2" borderId="0" xfId="12" applyNumberFormat="1" applyFont="1" applyFill="1" applyBorder="1" applyAlignment="1">
      <alignment horizontal="center" vertical="center"/>
    </xf>
    <xf numFmtId="166" fontId="51" fillId="2" borderId="0" xfId="12" applyNumberFormat="1" applyFont="1" applyFill="1" applyBorder="1" applyAlignment="1">
      <alignment horizontal="center" vertical="center"/>
    </xf>
    <xf numFmtId="0" fontId="52" fillId="2" borderId="0" xfId="0" applyFont="1" applyFill="1"/>
    <xf numFmtId="166" fontId="47" fillId="2" borderId="0" xfId="17" applyNumberFormat="1" applyFont="1" applyFill="1" applyAlignment="1">
      <alignment horizontal="center"/>
    </xf>
    <xf numFmtId="166" fontId="45" fillId="2" borderId="0" xfId="17" applyNumberFormat="1" applyFont="1" applyFill="1" applyAlignment="1">
      <alignment horizontal="left"/>
    </xf>
    <xf numFmtId="0" fontId="43" fillId="2" borderId="0" xfId="0" applyFont="1" applyFill="1" applyBorder="1" applyAlignment="1"/>
    <xf numFmtId="0" fontId="44" fillId="2" borderId="0" xfId="0" applyFont="1" applyFill="1"/>
    <xf numFmtId="0" fontId="45" fillId="3" borderId="0" xfId="0" applyFont="1" applyFill="1" applyBorder="1"/>
    <xf numFmtId="0" fontId="9" fillId="2" borderId="18" xfId="0" applyFont="1" applyFill="1" applyBorder="1"/>
    <xf numFmtId="0" fontId="9" fillId="2" borderId="18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17" fontId="9" fillId="2" borderId="19" xfId="0" applyNumberFormat="1" applyFont="1" applyFill="1" applyBorder="1"/>
    <xf numFmtId="2" fontId="9" fillId="2" borderId="21" xfId="0" applyNumberFormat="1" applyFont="1" applyFill="1" applyBorder="1"/>
    <xf numFmtId="2" fontId="0" fillId="2" borderId="20" xfId="0" applyNumberFormat="1" applyFill="1" applyBorder="1" applyAlignment="1">
      <alignment horizontal="center"/>
    </xf>
    <xf numFmtId="2" fontId="9" fillId="2" borderId="19" xfId="0" applyNumberFormat="1" applyFont="1" applyFill="1" applyBorder="1"/>
    <xf numFmtId="2" fontId="9" fillId="2" borderId="19" xfId="20" applyNumberFormat="1" applyFont="1" applyFill="1" applyBorder="1"/>
    <xf numFmtId="2" fontId="0" fillId="2" borderId="21" xfId="0" applyNumberFormat="1" applyFill="1" applyBorder="1" applyAlignment="1">
      <alignment horizontal="center"/>
    </xf>
    <xf numFmtId="17" fontId="9" fillId="2" borderId="0" xfId="0" applyNumberFormat="1" applyFont="1" applyFill="1" applyBorder="1"/>
    <xf numFmtId="2" fontId="9" fillId="2" borderId="0" xfId="0" applyNumberFormat="1" applyFont="1" applyFill="1" applyBorder="1"/>
    <xf numFmtId="17" fontId="9" fillId="2" borderId="3" xfId="0" applyNumberFormat="1" applyFont="1" applyFill="1" applyBorder="1"/>
    <xf numFmtId="2" fontId="0" fillId="2" borderId="0" xfId="0" applyNumberFormat="1" applyFill="1" applyAlignment="1">
      <alignment horizontal="center"/>
    </xf>
    <xf numFmtId="2" fontId="9" fillId="2" borderId="3" xfId="0" applyNumberFormat="1" applyFont="1" applyFill="1" applyBorder="1"/>
    <xf numFmtId="2" fontId="9" fillId="2" borderId="3" xfId="20" applyNumberFormat="1" applyFont="1" applyFill="1" applyBorder="1"/>
    <xf numFmtId="2" fontId="0" fillId="2" borderId="17" xfId="0" applyNumberFormat="1" applyFill="1" applyBorder="1" applyAlignment="1">
      <alignment horizontal="center"/>
    </xf>
    <xf numFmtId="10" fontId="9" fillId="2" borderId="0" xfId="1" applyNumberFormat="1" applyFont="1" applyFill="1"/>
    <xf numFmtId="2" fontId="9" fillId="2" borderId="0" xfId="1" applyNumberFormat="1" applyFont="1" applyFill="1" applyBorder="1"/>
    <xf numFmtId="2" fontId="9" fillId="2" borderId="0" xfId="22" applyNumberFormat="1" applyFont="1" applyFill="1" applyBorder="1"/>
    <xf numFmtId="4" fontId="0" fillId="0" borderId="0" xfId="0" applyNumberFormat="1"/>
    <xf numFmtId="2" fontId="9" fillId="2" borderId="0" xfId="20" applyNumberFormat="1" applyFont="1" applyFill="1" applyBorder="1"/>
    <xf numFmtId="2" fontId="8" fillId="0" borderId="0" xfId="20" applyNumberFormat="1" applyFont="1" applyFill="1" applyBorder="1"/>
    <xf numFmtId="14" fontId="9" fillId="2" borderId="0" xfId="0" applyNumberFormat="1" applyFont="1" applyFill="1"/>
    <xf numFmtId="49" fontId="43" fillId="2" borderId="0" xfId="0" applyNumberFormat="1" applyFont="1" applyFill="1" applyBorder="1"/>
    <xf numFmtId="2" fontId="43" fillId="2" borderId="0" xfId="0" applyNumberFormat="1" applyFont="1" applyFill="1" applyBorder="1"/>
    <xf numFmtId="17" fontId="43" fillId="2" borderId="0" xfId="0" applyNumberFormat="1" applyFont="1" applyFill="1"/>
    <xf numFmtId="0" fontId="58" fillId="2" borderId="0" xfId="0" applyFont="1" applyFill="1"/>
    <xf numFmtId="0" fontId="59" fillId="2" borderId="0" xfId="0" applyFont="1" applyFill="1"/>
    <xf numFmtId="0" fontId="60" fillId="2" borderId="0" xfId="0" applyFont="1" applyFill="1"/>
    <xf numFmtId="0" fontId="61" fillId="0" borderId="0" xfId="0" applyFont="1" applyFill="1"/>
    <xf numFmtId="0" fontId="61" fillId="2" borderId="0" xfId="0" applyFont="1" applyFill="1"/>
    <xf numFmtId="0" fontId="44" fillId="2" borderId="0" xfId="0" applyFont="1" applyFill="1" applyBorder="1"/>
    <xf numFmtId="0" fontId="45" fillId="0" borderId="0" xfId="0" applyFont="1" applyFill="1"/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24" fillId="0" borderId="0" xfId="0" applyFont="1" applyFill="1"/>
    <xf numFmtId="17" fontId="9" fillId="0" borderId="0" xfId="0" applyNumberFormat="1" applyFont="1" applyFill="1"/>
    <xf numFmtId="43" fontId="5" fillId="0" borderId="0" xfId="22" applyFont="1" applyFill="1" applyBorder="1" applyAlignment="1">
      <alignment horizontal="center"/>
    </xf>
    <xf numFmtId="43" fontId="9" fillId="0" borderId="0" xfId="22" applyFont="1" applyFill="1"/>
    <xf numFmtId="43" fontId="5" fillId="0" borderId="2" xfId="22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42" fillId="2" borderId="0" xfId="0" applyFont="1" applyFill="1"/>
    <xf numFmtId="0" fontId="8" fillId="2" borderId="0" xfId="0" applyFont="1" applyFill="1" applyBorder="1"/>
    <xf numFmtId="0" fontId="9" fillId="0" borderId="17" xfId="0" applyFont="1" applyFill="1" applyBorder="1"/>
    <xf numFmtId="17" fontId="9" fillId="0" borderId="0" xfId="2" applyNumberFormat="1" applyFont="1" applyFill="1" applyBorder="1"/>
    <xf numFmtId="43" fontId="5" fillId="0" borderId="17" xfId="22" applyFont="1" applyFill="1" applyBorder="1" applyAlignment="1">
      <alignment horizontal="center"/>
    </xf>
    <xf numFmtId="43" fontId="9" fillId="0" borderId="0" xfId="22" applyFont="1" applyFill="1" applyBorder="1"/>
    <xf numFmtId="43" fontId="9" fillId="0" borderId="17" xfId="22" applyFont="1" applyFill="1" applyBorder="1"/>
    <xf numFmtId="9" fontId="64" fillId="0" borderId="0" xfId="1" applyFont="1" applyFill="1" applyBorder="1" applyAlignment="1">
      <alignment horizontal="center"/>
    </xf>
    <xf numFmtId="9" fontId="65" fillId="0" borderId="0" xfId="1" applyFont="1" applyFill="1" applyBorder="1" applyAlignment="1">
      <alignment horizontal="center"/>
    </xf>
    <xf numFmtId="9" fontId="66" fillId="0" borderId="0" xfId="1" applyFont="1" applyFill="1" applyBorder="1" applyAlignment="1">
      <alignment horizontal="center"/>
    </xf>
    <xf numFmtId="9" fontId="67" fillId="0" borderId="0" xfId="1" applyFont="1" applyFill="1" applyBorder="1" applyAlignment="1">
      <alignment horizontal="center"/>
    </xf>
    <xf numFmtId="0" fontId="68" fillId="2" borderId="0" xfId="0" applyFont="1" applyFill="1" applyBorder="1" applyAlignment="1">
      <alignment horizontal="left" readingOrder="1"/>
    </xf>
    <xf numFmtId="0" fontId="42" fillId="2" borderId="0" xfId="0" applyFont="1" applyFill="1" applyBorder="1"/>
    <xf numFmtId="0" fontId="10" fillId="2" borderId="0" xfId="0" applyFont="1" applyFill="1" applyBorder="1"/>
    <xf numFmtId="0" fontId="69" fillId="2" borderId="0" xfId="0" applyFont="1" applyFill="1"/>
    <xf numFmtId="0" fontId="70" fillId="0" borderId="4" xfId="0" applyFont="1" applyBorder="1" applyAlignment="1"/>
    <xf numFmtId="17" fontId="5" fillId="2" borderId="0" xfId="16" applyNumberFormat="1" applyFont="1" applyFill="1" applyAlignment="1">
      <alignment wrapText="1"/>
    </xf>
    <xf numFmtId="0" fontId="70" fillId="26" borderId="0" xfId="0" applyFont="1" applyFill="1" applyAlignment="1"/>
    <xf numFmtId="0" fontId="0" fillId="0" borderId="0" xfId="0" applyAlignment="1"/>
    <xf numFmtId="9" fontId="9" fillId="2" borderId="0" xfId="0" applyNumberFormat="1" applyFont="1" applyFill="1"/>
    <xf numFmtId="2" fontId="11" fillId="2" borderId="0" xfId="0" applyNumberFormat="1" applyFont="1" applyFill="1"/>
    <xf numFmtId="0" fontId="5" fillId="2" borderId="0" xfId="16" applyFont="1" applyFill="1"/>
    <xf numFmtId="166" fontId="9" fillId="2" borderId="0" xfId="0" applyNumberFormat="1" applyFont="1" applyFill="1"/>
    <xf numFmtId="0" fontId="70" fillId="0" borderId="0" xfId="0" applyFont="1" applyAlignment="1"/>
    <xf numFmtId="0" fontId="71" fillId="2" borderId="0" xfId="0" applyFont="1" applyFill="1"/>
    <xf numFmtId="166" fontId="11" fillId="2" borderId="0" xfId="0" applyNumberFormat="1" applyFont="1" applyFill="1"/>
    <xf numFmtId="9" fontId="9" fillId="2" borderId="0" xfId="0" applyNumberFormat="1" applyFont="1" applyFill="1" applyBorder="1"/>
    <xf numFmtId="0" fontId="0" fillId="0" borderId="2" xfId="0" applyFont="1" applyBorder="1" applyAlignment="1"/>
    <xf numFmtId="166" fontId="9" fillId="2" borderId="0" xfId="1" applyNumberFormat="1" applyFont="1" applyFill="1"/>
    <xf numFmtId="10" fontId="9" fillId="2" borderId="0" xfId="0" applyNumberFormat="1" applyFont="1" applyFill="1" applyBorder="1"/>
    <xf numFmtId="17" fontId="9" fillId="2" borderId="0" xfId="0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9" fontId="5" fillId="2" borderId="0" xfId="11" applyNumberFormat="1" applyFont="1" applyFill="1"/>
    <xf numFmtId="0" fontId="72" fillId="2" borderId="0" xfId="0" applyFont="1" applyFill="1" applyBorder="1"/>
    <xf numFmtId="0" fontId="9" fillId="2" borderId="0" xfId="0" applyFont="1" applyFill="1" applyBorder="1" applyAlignment="1">
      <alignment horizontal="left"/>
    </xf>
    <xf numFmtId="17" fontId="9" fillId="2" borderId="0" xfId="0" applyNumberFormat="1" applyFont="1" applyFill="1" applyBorder="1" applyAlignment="1">
      <alignment horizontal="left"/>
    </xf>
    <xf numFmtId="43" fontId="9" fillId="2" borderId="0" xfId="22" applyFont="1" applyFill="1" applyBorder="1" applyAlignment="1">
      <alignment horizontal="center"/>
    </xf>
    <xf numFmtId="43" fontId="5" fillId="2" borderId="0" xfId="22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43" fontId="9" fillId="2" borderId="0" xfId="22" applyFont="1" applyFill="1" applyBorder="1"/>
    <xf numFmtId="10" fontId="23" fillId="2" borderId="0" xfId="0" applyNumberFormat="1" applyFont="1" applyFill="1" applyBorder="1" applyAlignment="1">
      <alignment horizontal="center"/>
    </xf>
    <xf numFmtId="9" fontId="9" fillId="0" borderId="0" xfId="20" applyNumberFormat="1" applyFont="1" applyFill="1" applyBorder="1" applyAlignment="1">
      <alignment horizontal="center"/>
    </xf>
    <xf numFmtId="0" fontId="73" fillId="0" borderId="0" xfId="0" applyFont="1" applyFill="1" applyBorder="1"/>
    <xf numFmtId="17" fontId="8" fillId="0" borderId="0" xfId="0" applyNumberFormat="1" applyFont="1" applyFill="1" applyBorder="1" applyAlignment="1">
      <alignment horizontal="left"/>
    </xf>
    <xf numFmtId="43" fontId="8" fillId="0" borderId="0" xfId="22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43" fontId="9" fillId="0" borderId="0" xfId="22" applyFont="1" applyFill="1" applyBorder="1" applyAlignment="1">
      <alignment horizontal="center"/>
    </xf>
    <xf numFmtId="9" fontId="9" fillId="0" borderId="0" xfId="20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9" fontId="9" fillId="2" borderId="0" xfId="1" applyFont="1" applyFill="1" applyBorder="1" applyAlignment="1">
      <alignment horizontal="center"/>
    </xf>
    <xf numFmtId="0" fontId="74" fillId="2" borderId="0" xfId="0" applyFont="1" applyFill="1"/>
    <xf numFmtId="0" fontId="13" fillId="2" borderId="0" xfId="0" applyFont="1" applyFill="1"/>
    <xf numFmtId="166" fontId="9" fillId="0" borderId="0" xfId="1" applyNumberFormat="1" applyFont="1" applyFill="1"/>
    <xf numFmtId="0" fontId="9" fillId="0" borderId="2" xfId="0" applyFont="1" applyFill="1" applyBorder="1"/>
    <xf numFmtId="9" fontId="9" fillId="0" borderId="0" xfId="1" applyFont="1" applyFill="1"/>
    <xf numFmtId="167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75" fillId="2" borderId="0" xfId="0" applyFont="1" applyFill="1" applyBorder="1" applyAlignment="1"/>
    <xf numFmtId="10" fontId="43" fillId="2" borderId="0" xfId="1" applyNumberFormat="1" applyFont="1" applyFill="1" applyBorder="1"/>
    <xf numFmtId="0" fontId="11" fillId="0" borderId="2" xfId="0" applyFont="1" applyFill="1" applyBorder="1"/>
    <xf numFmtId="167" fontId="9" fillId="0" borderId="0" xfId="0" applyNumberFormat="1" applyFont="1" applyFill="1"/>
    <xf numFmtId="10" fontId="9" fillId="0" borderId="0" xfId="1" applyNumberFormat="1" applyFont="1" applyFill="1"/>
    <xf numFmtId="9" fontId="9" fillId="0" borderId="0" xfId="2" applyFont="1"/>
    <xf numFmtId="10" fontId="44" fillId="2" borderId="0" xfId="1" applyNumberFormat="1" applyFont="1" applyFill="1" applyBorder="1"/>
    <xf numFmtId="10" fontId="43" fillId="2" borderId="0" xfId="1" applyNumberFormat="1" applyFont="1" applyFill="1"/>
    <xf numFmtId="0" fontId="76" fillId="2" borderId="0" xfId="0" applyFont="1" applyFill="1"/>
    <xf numFmtId="10" fontId="5" fillId="0" borderId="0" xfId="1" applyNumberFormat="1" applyFont="1" applyFill="1"/>
    <xf numFmtId="0" fontId="9" fillId="0" borderId="4" xfId="0" applyFont="1" applyFill="1" applyBorder="1" applyAlignment="1"/>
    <xf numFmtId="10" fontId="9" fillId="0" borderId="0" xfId="1" applyNumberFormat="1" applyFont="1" applyFill="1" applyBorder="1" applyAlignment="1">
      <alignment horizontal="center"/>
    </xf>
    <xf numFmtId="171" fontId="9" fillId="0" borderId="0" xfId="18" applyNumberFormat="1" applyFont="1" applyFill="1"/>
    <xf numFmtId="10" fontId="9" fillId="0" borderId="0" xfId="1" applyNumberFormat="1" applyFont="1" applyFill="1" applyAlignment="1">
      <alignment horizontal="center"/>
    </xf>
    <xf numFmtId="10" fontId="43" fillId="2" borderId="0" xfId="1" applyNumberFormat="1" applyFont="1" applyFill="1" applyAlignment="1">
      <alignment horizontal="center"/>
    </xf>
    <xf numFmtId="0" fontId="75" fillId="2" borderId="0" xfId="0" applyFont="1" applyFill="1" applyBorder="1"/>
    <xf numFmtId="0" fontId="45" fillId="2" borderId="0" xfId="0" applyFont="1" applyFill="1" applyBorder="1"/>
    <xf numFmtId="0" fontId="77" fillId="2" borderId="0" xfId="0" applyFont="1" applyFill="1" applyBorder="1" applyAlignment="1">
      <alignment horizontal="left" vertical="top" readingOrder="1"/>
    </xf>
    <xf numFmtId="0" fontId="46" fillId="2" borderId="0" xfId="0" applyFont="1" applyFill="1" applyBorder="1"/>
    <xf numFmtId="0" fontId="75" fillId="2" borderId="0" xfId="0" applyFont="1" applyFill="1" applyBorder="1" applyAlignment="1">
      <alignment horizontal="left"/>
    </xf>
    <xf numFmtId="166" fontId="9" fillId="0" borderId="0" xfId="2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28" borderId="0" xfId="0" applyFont="1" applyFill="1" applyBorder="1"/>
    <xf numFmtId="0" fontId="52" fillId="2" borderId="0" xfId="0" applyFont="1" applyFill="1" applyBorder="1"/>
    <xf numFmtId="0" fontId="52" fillId="2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22" applyNumberFormat="1" applyFont="1" applyFill="1" applyAlignment="1">
      <alignment horizontal="center" vertical="center"/>
    </xf>
    <xf numFmtId="0" fontId="78" fillId="2" borderId="0" xfId="0" applyFont="1" applyFill="1" applyBorder="1"/>
    <xf numFmtId="2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2" fontId="8" fillId="0" borderId="0" xfId="22" applyNumberFormat="1" applyFont="1" applyFill="1" applyBorder="1" applyAlignment="1">
      <alignment horizontal="center" vertical="center"/>
    </xf>
    <xf numFmtId="2" fontId="8" fillId="0" borderId="0" xfId="22" applyNumberFormat="1" applyFont="1" applyFill="1"/>
    <xf numFmtId="2" fontId="8" fillId="0" borderId="0" xfId="0" applyNumberFormat="1" applyFont="1" applyFill="1" applyBorder="1" applyAlignment="1">
      <alignment horizontal="center"/>
    </xf>
    <xf numFmtId="2" fontId="8" fillId="0" borderId="0" xfId="22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43" fontId="82" fillId="2" borderId="0" xfId="22" applyFont="1" applyFill="1" applyBorder="1"/>
    <xf numFmtId="0" fontId="81" fillId="2" borderId="0" xfId="0" applyFont="1" applyFill="1" applyBorder="1"/>
    <xf numFmtId="43" fontId="9" fillId="0" borderId="0" xfId="0" applyNumberFormat="1" applyFont="1" applyFill="1" applyBorder="1"/>
    <xf numFmtId="43" fontId="15" fillId="0" borderId="0" xfId="22" applyFont="1" applyFill="1" applyBorder="1"/>
    <xf numFmtId="43" fontId="8" fillId="0" borderId="0" xfId="22" applyFont="1" applyFill="1" applyBorder="1"/>
    <xf numFmtId="1" fontId="9" fillId="2" borderId="0" xfId="0" applyNumberFormat="1" applyFont="1" applyFill="1"/>
    <xf numFmtId="0" fontId="12" fillId="0" borderId="0" xfId="0" applyFont="1" applyFill="1"/>
    <xf numFmtId="0" fontId="83" fillId="0" borderId="0" xfId="0" applyFont="1" applyFill="1"/>
    <xf numFmtId="168" fontId="9" fillId="2" borderId="0" xfId="22" applyNumberFormat="1" applyFont="1" applyFill="1"/>
    <xf numFmtId="0" fontId="9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7" fillId="0" borderId="0" xfId="0" applyFont="1" applyAlignment="1"/>
    <xf numFmtId="0" fontId="9" fillId="2" borderId="0" xfId="0" applyFont="1" applyFill="1" applyBorder="1" applyAlignment="1">
      <alignment wrapText="1"/>
    </xf>
    <xf numFmtId="43" fontId="9" fillId="0" borderId="0" xfId="0" applyNumberFormat="1" applyFont="1" applyFill="1"/>
    <xf numFmtId="0" fontId="9" fillId="0" borderId="19" xfId="0" applyFont="1" applyFill="1" applyBorder="1"/>
    <xf numFmtId="0" fontId="9" fillId="0" borderId="21" xfId="0" applyFont="1" applyFill="1" applyBorder="1"/>
    <xf numFmtId="0" fontId="9" fillId="0" borderId="20" xfId="0" applyFont="1" applyFill="1" applyBorder="1"/>
    <xf numFmtId="0" fontId="46" fillId="2" borderId="0" xfId="0" applyFont="1" applyFill="1" applyAlignment="1">
      <alignment horizontal="left"/>
    </xf>
    <xf numFmtId="17" fontId="44" fillId="2" borderId="0" xfId="12" applyNumberFormat="1" applyFont="1" applyFill="1"/>
    <xf numFmtId="0" fontId="44" fillId="2" borderId="0" xfId="12" applyFont="1" applyFill="1" applyBorder="1"/>
    <xf numFmtId="0" fontId="52" fillId="2" borderId="0" xfId="0" applyFont="1" applyFill="1" applyAlignment="1">
      <alignment horizontal="left"/>
    </xf>
    <xf numFmtId="166" fontId="8" fillId="0" borderId="0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0" fontId="43" fillId="0" borderId="0" xfId="0" applyFont="1" applyFill="1" applyBorder="1"/>
    <xf numFmtId="0" fontId="43" fillId="0" borderId="0" xfId="0" applyFont="1" applyFill="1"/>
    <xf numFmtId="166" fontId="43" fillId="0" borderId="0" xfId="9" applyNumberFormat="1" applyFont="1" applyFill="1" applyBorder="1" applyAlignment="1">
      <alignment horizontal="center" vertical="center"/>
    </xf>
    <xf numFmtId="0" fontId="84" fillId="0" borderId="0" xfId="16" applyFont="1" applyFill="1" applyBorder="1"/>
    <xf numFmtId="0" fontId="5" fillId="0" borderId="0" xfId="16" applyFont="1" applyFill="1" applyBorder="1"/>
    <xf numFmtId="0" fontId="5" fillId="2" borderId="0" xfId="16" applyFont="1" applyFill="1" applyBorder="1"/>
    <xf numFmtId="17" fontId="5" fillId="2" borderId="0" xfId="16" applyNumberFormat="1" applyFont="1" applyFill="1" applyBorder="1" applyAlignment="1">
      <alignment horizontal="center"/>
    </xf>
    <xf numFmtId="0" fontId="24" fillId="0" borderId="2" xfId="0" applyFont="1" applyFill="1" applyBorder="1" applyAlignment="1"/>
    <xf numFmtId="0" fontId="5" fillId="0" borderId="2" xfId="16" applyFont="1" applyFill="1" applyBorder="1"/>
    <xf numFmtId="0" fontId="23" fillId="2" borderId="0" xfId="16" applyFont="1" applyFill="1" applyBorder="1"/>
    <xf numFmtId="0" fontId="5" fillId="2" borderId="23" xfId="16" applyFont="1" applyFill="1" applyBorder="1"/>
    <xf numFmtId="0" fontId="5" fillId="0" borderId="0" xfId="7" applyFont="1" applyFill="1" applyBorder="1" applyAlignment="1"/>
    <xf numFmtId="0" fontId="5" fillId="2" borderId="0" xfId="7" applyFont="1" applyFill="1" applyBorder="1" applyAlignment="1"/>
    <xf numFmtId="167" fontId="5" fillId="3" borderId="0" xfId="22" applyNumberFormat="1" applyFont="1" applyFill="1" applyBorder="1"/>
    <xf numFmtId="10" fontId="9" fillId="2" borderId="0" xfId="2" applyNumberFormat="1" applyFont="1" applyFill="1"/>
    <xf numFmtId="167" fontId="9" fillId="2" borderId="0" xfId="22" applyNumberFormat="1" applyFont="1" applyFill="1" applyAlignment="1">
      <alignment horizontal="center"/>
    </xf>
    <xf numFmtId="167" fontId="5" fillId="2" borderId="0" xfId="22" applyNumberFormat="1" applyFont="1" applyFill="1" applyBorder="1"/>
    <xf numFmtId="10" fontId="9" fillId="0" borderId="0" xfId="18" applyNumberFormat="1" applyFont="1" applyFill="1" applyBorder="1"/>
    <xf numFmtId="10" fontId="85" fillId="0" borderId="0" xfId="1" applyNumberFormat="1" applyFont="1" applyFill="1" applyBorder="1"/>
    <xf numFmtId="0" fontId="86" fillId="0" borderId="0" xfId="16" applyFont="1" applyFill="1" applyBorder="1"/>
    <xf numFmtId="43" fontId="5" fillId="0" borderId="0" xfId="22" applyFont="1" applyFill="1" applyBorder="1"/>
    <xf numFmtId="167" fontId="5" fillId="0" borderId="0" xfId="16" applyNumberFormat="1" applyFont="1" applyFill="1" applyBorder="1" applyAlignment="1">
      <alignment horizontal="center"/>
    </xf>
    <xf numFmtId="10" fontId="5" fillId="0" borderId="0" xfId="7" applyNumberFormat="1" applyFont="1" applyFill="1" applyBorder="1"/>
    <xf numFmtId="0" fontId="52" fillId="2" borderId="0" xfId="16" applyFont="1" applyFill="1" applyBorder="1"/>
    <xf numFmtId="10" fontId="43" fillId="2" borderId="0" xfId="18" applyNumberFormat="1" applyFont="1" applyFill="1" applyBorder="1"/>
    <xf numFmtId="10" fontId="44" fillId="2" borderId="0" xfId="7" applyNumberFormat="1" applyFont="1" applyFill="1" applyBorder="1"/>
    <xf numFmtId="0" fontId="44" fillId="2" borderId="0" xfId="16" applyFont="1" applyFill="1" applyBorder="1"/>
    <xf numFmtId="10" fontId="43" fillId="2" borderId="0" xfId="0" applyNumberFormat="1" applyFont="1" applyFill="1" applyBorder="1"/>
    <xf numFmtId="0" fontId="5" fillId="0" borderId="0" xfId="16" applyFont="1" applyFill="1" applyBorder="1" applyAlignment="1">
      <alignment horizontal="center"/>
    </xf>
    <xf numFmtId="166" fontId="43" fillId="2" borderId="0" xfId="0" applyNumberFormat="1" applyFont="1" applyFill="1" applyBorder="1"/>
    <xf numFmtId="17" fontId="87" fillId="2" borderId="0" xfId="16" applyNumberFormat="1" applyFont="1" applyFill="1" applyBorder="1"/>
    <xf numFmtId="0" fontId="44" fillId="2" borderId="0" xfId="7" applyFont="1" applyFill="1" applyBorder="1" applyAlignment="1"/>
    <xf numFmtId="0" fontId="5" fillId="0" borderId="0" xfId="0" applyFont="1" applyFill="1" applyBorder="1" applyAlignment="1"/>
    <xf numFmtId="17" fontId="23" fillId="0" borderId="24" xfId="16" applyNumberFormat="1" applyFont="1" applyFill="1" applyBorder="1" applyAlignment="1">
      <alignment horizontal="center" vertical="center"/>
    </xf>
    <xf numFmtId="17" fontId="23" fillId="0" borderId="25" xfId="16" applyNumberFormat="1" applyFont="1" applyFill="1" applyBorder="1" applyAlignment="1">
      <alignment horizontal="center" vertical="center"/>
    </xf>
    <xf numFmtId="0" fontId="23" fillId="0" borderId="26" xfId="16" applyFont="1" applyFill="1" applyBorder="1" applyAlignment="1">
      <alignment horizontal="center" vertical="center"/>
    </xf>
    <xf numFmtId="167" fontId="5" fillId="0" borderId="0" xfId="16" applyNumberFormat="1" applyFont="1" applyFill="1" applyBorder="1"/>
    <xf numFmtId="0" fontId="88" fillId="0" borderId="0" xfId="0" applyFont="1" applyFill="1"/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Fill="1"/>
    <xf numFmtId="0" fontId="89" fillId="0" borderId="2" xfId="0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17" fontId="8" fillId="0" borderId="0" xfId="0" applyNumberFormat="1" applyFont="1" applyFill="1" applyAlignment="1">
      <alignment horizontal="left"/>
    </xf>
    <xf numFmtId="168" fontId="8" fillId="0" borderId="0" xfId="22" applyNumberFormat="1" applyFont="1" applyFill="1"/>
    <xf numFmtId="168" fontId="8" fillId="0" borderId="3" xfId="22" applyNumberFormat="1" applyFont="1" applyFill="1" applyBorder="1"/>
    <xf numFmtId="168" fontId="8" fillId="0" borderId="0" xfId="0" applyNumberFormat="1" applyFont="1" applyFill="1"/>
    <xf numFmtId="168" fontId="8" fillId="0" borderId="0" xfId="0" applyNumberFormat="1" applyFont="1" applyFill="1" applyBorder="1"/>
    <xf numFmtId="167" fontId="8" fillId="0" borderId="0" xfId="0" applyNumberFormat="1" applyFont="1" applyFill="1" applyAlignment="1">
      <alignment horizontal="right"/>
    </xf>
    <xf numFmtId="167" fontId="8" fillId="0" borderId="17" xfId="0" applyNumberFormat="1" applyFont="1" applyFill="1" applyBorder="1" applyAlignment="1">
      <alignment horizontal="right"/>
    </xf>
    <xf numFmtId="167" fontId="8" fillId="0" borderId="23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8" fontId="8" fillId="0" borderId="0" xfId="22" applyNumberFormat="1" applyFont="1" applyFill="1" applyBorder="1"/>
    <xf numFmtId="167" fontId="8" fillId="0" borderId="0" xfId="0" applyNumberFormat="1" applyFont="1" applyFill="1"/>
    <xf numFmtId="0" fontId="90" fillId="2" borderId="0" xfId="0" applyFont="1" applyFill="1" applyAlignment="1">
      <alignment horizontal="left"/>
    </xf>
    <xf numFmtId="0" fontId="91" fillId="2" borderId="0" xfId="255" applyFont="1" applyFill="1" applyAlignment="1">
      <alignment vertical="center" wrapText="1"/>
    </xf>
    <xf numFmtId="0" fontId="2" fillId="2" borderId="0" xfId="255" applyFill="1"/>
    <xf numFmtId="0" fontId="2" fillId="2" borderId="0" xfId="255" applyFont="1" applyFill="1" applyAlignment="1">
      <alignment horizontal="center" vertical="center" wrapText="1"/>
    </xf>
    <xf numFmtId="0" fontId="2" fillId="2" borderId="0" xfId="255" applyFill="1" applyAlignment="1">
      <alignment wrapText="1"/>
    </xf>
    <xf numFmtId="0" fontId="22" fillId="2" borderId="0" xfId="255" applyFont="1" applyFill="1" applyAlignment="1">
      <alignment wrapText="1"/>
    </xf>
    <xf numFmtId="0" fontId="22" fillId="2" borderId="0" xfId="255" applyFont="1" applyFill="1"/>
    <xf numFmtId="17" fontId="22" fillId="2" borderId="0" xfId="255" applyNumberFormat="1" applyFont="1" applyFill="1" applyAlignment="1">
      <alignment horizontal="center"/>
    </xf>
    <xf numFmtId="17" fontId="2" fillId="2" borderId="0" xfId="255" applyNumberFormat="1" applyFont="1" applyFill="1" applyAlignment="1">
      <alignment horizontal="center"/>
    </xf>
    <xf numFmtId="0" fontId="92" fillId="2" borderId="0" xfId="0" applyFont="1" applyFill="1" applyAlignment="1">
      <alignment horizontal="left" vertical="center"/>
    </xf>
    <xf numFmtId="2" fontId="93" fillId="29" borderId="0" xfId="0" applyNumberFormat="1" applyFont="1" applyFill="1" applyAlignment="1">
      <alignment horizontal="center" vertical="center"/>
    </xf>
    <xf numFmtId="0" fontId="93" fillId="29" borderId="0" xfId="0" applyFont="1" applyFill="1" applyAlignment="1">
      <alignment horizontal="center" vertical="center"/>
    </xf>
    <xf numFmtId="167" fontId="2" fillId="2" borderId="0" xfId="255" applyNumberFormat="1" applyFill="1" applyAlignment="1">
      <alignment horizontal="center"/>
    </xf>
    <xf numFmtId="0" fontId="2" fillId="2" borderId="0" xfId="255" applyFont="1" applyFill="1"/>
    <xf numFmtId="2" fontId="93" fillId="29" borderId="0" xfId="0" applyNumberFormat="1" applyFont="1" applyFill="1" applyAlignment="1">
      <alignment horizontal="right" vertical="center"/>
    </xf>
    <xf numFmtId="167" fontId="2" fillId="2" borderId="0" xfId="255" applyNumberFormat="1" applyFont="1" applyFill="1" applyAlignment="1">
      <alignment horizontal="center"/>
    </xf>
    <xf numFmtId="167" fontId="93" fillId="29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/>
    </xf>
    <xf numFmtId="0" fontId="23" fillId="2" borderId="0" xfId="0" applyFont="1" applyFill="1" applyAlignment="1">
      <alignment vertical="center" wrapText="1"/>
    </xf>
    <xf numFmtId="17" fontId="9" fillId="2" borderId="0" xfId="0" applyNumberFormat="1" applyFont="1" applyFill="1" applyAlignment="1"/>
    <xf numFmtId="1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17" fontId="89" fillId="0" borderId="0" xfId="0" applyNumberFormat="1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9" fillId="2" borderId="4" xfId="0" applyFont="1" applyFill="1" applyBorder="1" applyAlignment="1">
      <alignment wrapText="1"/>
    </xf>
    <xf numFmtId="167" fontId="8" fillId="2" borderId="4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167" fontId="12" fillId="0" borderId="0" xfId="0" applyNumberFormat="1" applyFont="1" applyFill="1"/>
    <xf numFmtId="0" fontId="9" fillId="2" borderId="2" xfId="0" applyFont="1" applyFill="1" applyBorder="1" applyAlignment="1">
      <alignment wrapText="1"/>
    </xf>
    <xf numFmtId="167" fontId="8" fillId="2" borderId="2" xfId="0" applyNumberFormat="1" applyFont="1" applyFill="1" applyBorder="1" applyAlignment="1">
      <alignment horizontal="center"/>
    </xf>
    <xf numFmtId="0" fontId="94" fillId="2" borderId="0" xfId="0" applyFont="1" applyFill="1" applyAlignment="1">
      <alignment horizontal="left"/>
    </xf>
    <xf numFmtId="0" fontId="24" fillId="2" borderId="0" xfId="0" applyFont="1" applyFill="1" applyAlignment="1">
      <alignment horizontal="left" vertical="center"/>
    </xf>
    <xf numFmtId="167" fontId="8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center"/>
    </xf>
    <xf numFmtId="0" fontId="55" fillId="2" borderId="0" xfId="0" applyFont="1" applyFill="1"/>
    <xf numFmtId="0" fontId="2" fillId="2" borderId="0" xfId="0" applyFont="1" applyFill="1" applyAlignment="1">
      <alignment wrapText="1"/>
    </xf>
    <xf numFmtId="2" fontId="9" fillId="2" borderId="0" xfId="0" applyNumberFormat="1" applyFont="1" applyFill="1" applyAlignment="1">
      <alignment horizontal="center"/>
    </xf>
    <xf numFmtId="0" fontId="0" fillId="2" borderId="0" xfId="0" applyFill="1"/>
    <xf numFmtId="0" fontId="9" fillId="2" borderId="28" xfId="0" applyFont="1" applyFill="1" applyBorder="1"/>
    <xf numFmtId="17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9" fillId="2" borderId="30" xfId="0" applyFont="1" applyFill="1" applyBorder="1" applyAlignment="1">
      <alignment wrapText="1"/>
    </xf>
    <xf numFmtId="167" fontId="57" fillId="2" borderId="23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wrapText="1"/>
    </xf>
    <xf numFmtId="167" fontId="57" fillId="2" borderId="32" xfId="0" applyNumberFormat="1" applyFont="1" applyFill="1" applyBorder="1" applyAlignment="1">
      <alignment horizontal="center"/>
    </xf>
    <xf numFmtId="167" fontId="9" fillId="2" borderId="0" xfId="0" applyNumberFormat="1" applyFont="1" applyFill="1" applyBorder="1" applyAlignment="1"/>
    <xf numFmtId="167" fontId="9" fillId="2" borderId="0" xfId="22" applyNumberFormat="1" applyFont="1" applyFill="1" applyBorder="1" applyAlignment="1"/>
    <xf numFmtId="167" fontId="5" fillId="2" borderId="0" xfId="22" applyNumberFormat="1" applyFont="1" applyFill="1" applyBorder="1" applyAlignment="1"/>
    <xf numFmtId="1" fontId="9" fillId="2" borderId="0" xfId="0" applyNumberFormat="1" applyFont="1" applyFill="1" applyBorder="1" applyAlignment="1"/>
    <xf numFmtId="167" fontId="5" fillId="2" borderId="0" xfId="0" applyNumberFormat="1" applyFont="1" applyFill="1" applyBorder="1" applyAlignment="1"/>
    <xf numFmtId="167" fontId="8" fillId="2" borderId="0" xfId="0" applyNumberFormat="1" applyFont="1" applyFill="1" applyBorder="1" applyAlignment="1"/>
    <xf numFmtId="167" fontId="8" fillId="2" borderId="0" xfId="22" applyNumberFormat="1" applyFont="1" applyFill="1" applyBorder="1" applyAlignment="1"/>
    <xf numFmtId="167" fontId="0" fillId="0" borderId="0" xfId="0" applyNumberFormat="1"/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wrapText="1"/>
    </xf>
    <xf numFmtId="9" fontId="9" fillId="2" borderId="0" xfId="0" applyNumberFormat="1" applyFont="1" applyFill="1" applyBorder="1" applyAlignment="1">
      <alignment wrapText="1"/>
    </xf>
    <xf numFmtId="0" fontId="5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22" fillId="25" borderId="5" xfId="0" applyFont="1" applyFill="1" applyBorder="1" applyAlignment="1">
      <alignment vertical="top" wrapText="1"/>
    </xf>
    <xf numFmtId="0" fontId="22" fillId="25" borderId="1" xfId="0" applyFont="1" applyFill="1" applyBorder="1" applyAlignment="1">
      <alignment vertical="top" wrapText="1"/>
    </xf>
    <xf numFmtId="0" fontId="22" fillId="25" borderId="6" xfId="0" applyFont="1" applyFill="1" applyBorder="1" applyAlignment="1">
      <alignment vertical="top" wrapText="1"/>
    </xf>
    <xf numFmtId="17" fontId="24" fillId="0" borderId="2" xfId="0" applyNumberFormat="1" applyFont="1" applyFill="1" applyBorder="1" applyAlignment="1">
      <alignment horizontal="center"/>
    </xf>
    <xf numFmtId="0" fontId="44" fillId="2" borderId="0" xfId="9" applyFont="1" applyFill="1" applyBorder="1" applyAlignment="1">
      <alignment horizontal="center" vertical="top" wrapText="1"/>
    </xf>
    <xf numFmtId="0" fontId="5" fillId="2" borderId="0" xfId="9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7" fontId="23" fillId="2" borderId="22" xfId="16" applyNumberFormat="1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23" fillId="2" borderId="0" xfId="0" applyFont="1" applyFill="1" applyAlignment="1">
      <alignment vertical="center" wrapText="1"/>
    </xf>
    <xf numFmtId="0" fontId="46" fillId="2" borderId="29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center" vertical="center"/>
    </xf>
    <xf numFmtId="0" fontId="46" fillId="2" borderId="3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0" fillId="27" borderId="0" xfId="0" applyFont="1" applyFill="1" applyBorder="1" applyAlignment="1">
      <alignment wrapText="1"/>
    </xf>
  </cellXfs>
  <cellStyles count="259">
    <cellStyle name="20% - Énfasis1 2" xfId="29"/>
    <cellStyle name="20% - Énfasis1 2 2" xfId="30"/>
    <cellStyle name="20% - Énfasis1 3" xfId="31"/>
    <cellStyle name="20% - Énfasis1 4" xfId="32"/>
    <cellStyle name="20% - Énfasis1 5" xfId="33"/>
    <cellStyle name="20% - Énfasis2 2" xfId="34"/>
    <cellStyle name="20% - Énfasis2 2 2" xfId="35"/>
    <cellStyle name="20% - Énfasis2 3" xfId="36"/>
    <cellStyle name="20% - Énfasis2 4" xfId="37"/>
    <cellStyle name="20% - Énfasis2 5" xfId="38"/>
    <cellStyle name="20% - Énfasis3 2" xfId="39"/>
    <cellStyle name="20% - Énfasis3 2 2" xfId="40"/>
    <cellStyle name="20% - Énfasis3 3" xfId="41"/>
    <cellStyle name="20% - Énfasis3 4" xfId="42"/>
    <cellStyle name="20% - Énfasis3 5" xfId="43"/>
    <cellStyle name="20% - Énfasis4 2" xfId="44"/>
    <cellStyle name="20% - Énfasis4 2 2" xfId="45"/>
    <cellStyle name="20% - Énfasis4 3" xfId="46"/>
    <cellStyle name="20% - Énfasis4 4" xfId="47"/>
    <cellStyle name="20% - Énfasis4 5" xfId="48"/>
    <cellStyle name="20% - Énfasis5 2" xfId="49"/>
    <cellStyle name="20% - Énfasis5 2 2" xfId="50"/>
    <cellStyle name="20% - Énfasis5 3" xfId="51"/>
    <cellStyle name="20% - Énfasis5 4" xfId="52"/>
    <cellStyle name="20% - Énfasis5 5" xfId="53"/>
    <cellStyle name="20% - Énfasis6 2" xfId="54"/>
    <cellStyle name="20% - Énfasis6 2 2" xfId="55"/>
    <cellStyle name="20% - Énfasis6 3" xfId="56"/>
    <cellStyle name="20% - Énfasis6 4" xfId="57"/>
    <cellStyle name="20% - Énfasis6 5" xfId="58"/>
    <cellStyle name="40% - Énfasis1 2" xfId="59"/>
    <cellStyle name="40% - Énfasis1 2 2" xfId="60"/>
    <cellStyle name="40% - Énfasis1 3" xfId="61"/>
    <cellStyle name="40% - Énfasis1 4" xfId="62"/>
    <cellStyle name="40% - Énfasis1 5" xfId="63"/>
    <cellStyle name="40% - Énfasis2 2" xfId="64"/>
    <cellStyle name="40% - Énfasis2 2 2" xfId="65"/>
    <cellStyle name="40% - Énfasis2 3" xfId="66"/>
    <cellStyle name="40% - Énfasis2 4" xfId="67"/>
    <cellStyle name="40% - Énfasis2 5" xfId="68"/>
    <cellStyle name="40% - Énfasis3 2" xfId="69"/>
    <cellStyle name="40% - Énfasis3 2 2" xfId="70"/>
    <cellStyle name="40% - Énfasis3 3" xfId="71"/>
    <cellStyle name="40% - Énfasis3 4" xfId="72"/>
    <cellStyle name="40% - Énfasis3 5" xfId="73"/>
    <cellStyle name="40% - Énfasis4 2" xfId="74"/>
    <cellStyle name="40% - Énfasis4 2 2" xfId="75"/>
    <cellStyle name="40% - Énfasis4 3" xfId="76"/>
    <cellStyle name="40% - Énfasis4 4" xfId="77"/>
    <cellStyle name="40% - Énfasis4 5" xfId="78"/>
    <cellStyle name="40% - Énfasis5 2" xfId="79"/>
    <cellStyle name="40% - Énfasis5 2 2" xfId="80"/>
    <cellStyle name="40% - Énfasis5 3" xfId="81"/>
    <cellStyle name="40% - Énfasis5 4" xfId="82"/>
    <cellStyle name="40% - Énfasis5 5" xfId="83"/>
    <cellStyle name="40% - Énfasis6 2" xfId="84"/>
    <cellStyle name="40% - Énfasis6 2 2" xfId="85"/>
    <cellStyle name="40% - Énfasis6 3" xfId="86"/>
    <cellStyle name="40% - Énfasis6 4" xfId="87"/>
    <cellStyle name="40% - Énfasis6 5" xfId="88"/>
    <cellStyle name="60% - Énfasis1 2" xfId="89"/>
    <cellStyle name="60% - Énfasis1 3" xfId="90"/>
    <cellStyle name="60% - Énfasis1 4" xfId="91"/>
    <cellStyle name="60% - Énfasis1 5" xfId="92"/>
    <cellStyle name="60% - Énfasis2 2" xfId="93"/>
    <cellStyle name="60% - Énfasis2 3" xfId="94"/>
    <cellStyle name="60% - Énfasis2 4" xfId="95"/>
    <cellStyle name="60% - Énfasis2 5" xfId="96"/>
    <cellStyle name="60% - Énfasis3 2" xfId="97"/>
    <cellStyle name="60% - Énfasis3 3" xfId="98"/>
    <cellStyle name="60% - Énfasis3 4" xfId="99"/>
    <cellStyle name="60% - Énfasis3 5" xfId="100"/>
    <cellStyle name="60% - Énfasis4 2" xfId="101"/>
    <cellStyle name="60% - Énfasis4 3" xfId="102"/>
    <cellStyle name="60% - Énfasis4 4" xfId="103"/>
    <cellStyle name="60% - Énfasis4 5" xfId="104"/>
    <cellStyle name="60% - Énfasis5 2" xfId="105"/>
    <cellStyle name="60% - Énfasis5 3" xfId="106"/>
    <cellStyle name="60% - Énfasis5 4" xfId="107"/>
    <cellStyle name="60% - Énfasis5 5" xfId="108"/>
    <cellStyle name="60% - Énfasis6 2" xfId="109"/>
    <cellStyle name="60% - Énfasis6 3" xfId="110"/>
    <cellStyle name="60% - Énfasis6 4" xfId="111"/>
    <cellStyle name="60% - Énfasis6 5" xfId="112"/>
    <cellStyle name="Buena 2" xfId="113"/>
    <cellStyle name="Buena 3" xfId="114"/>
    <cellStyle name="Buena 4" xfId="115"/>
    <cellStyle name="Buena 5" xfId="116"/>
    <cellStyle name="Cálculo 2" xfId="117"/>
    <cellStyle name="Cálculo 3" xfId="118"/>
    <cellStyle name="Cálculo 4" xfId="119"/>
    <cellStyle name="Cálculo 5" xfId="120"/>
    <cellStyle name="Celda de comprobación 2" xfId="121"/>
    <cellStyle name="Celda de comprobación 3" xfId="122"/>
    <cellStyle name="Celda de comprobación 4" xfId="123"/>
    <cellStyle name="Celda de comprobación 5" xfId="124"/>
    <cellStyle name="Celda vinculada 2" xfId="125"/>
    <cellStyle name="Celda vinculada 3" xfId="126"/>
    <cellStyle name="Celda vinculada 4" xfId="127"/>
    <cellStyle name="Celda vinculada 5" xfId="128"/>
    <cellStyle name="Encabezado 4 2" xfId="129"/>
    <cellStyle name="Encabezado 4 3" xfId="130"/>
    <cellStyle name="Encabezado 4 4" xfId="131"/>
    <cellStyle name="Encabezado 4 5" xfId="132"/>
    <cellStyle name="Énfasis1 2" xfId="133"/>
    <cellStyle name="Énfasis1 3" xfId="134"/>
    <cellStyle name="Énfasis1 4" xfId="135"/>
    <cellStyle name="Énfasis1 5" xfId="136"/>
    <cellStyle name="Énfasis2 2" xfId="137"/>
    <cellStyle name="Énfasis2 3" xfId="138"/>
    <cellStyle name="Énfasis2 4" xfId="139"/>
    <cellStyle name="Énfasis2 5" xfId="140"/>
    <cellStyle name="Énfasis3 2" xfId="141"/>
    <cellStyle name="Énfasis3 3" xfId="142"/>
    <cellStyle name="Énfasis3 4" xfId="143"/>
    <cellStyle name="Énfasis3 5" xfId="144"/>
    <cellStyle name="Énfasis4 2" xfId="145"/>
    <cellStyle name="Énfasis4 3" xfId="146"/>
    <cellStyle name="Énfasis4 4" xfId="147"/>
    <cellStyle name="Énfasis4 5" xfId="148"/>
    <cellStyle name="Énfasis5 2" xfId="149"/>
    <cellStyle name="Énfasis5 3" xfId="150"/>
    <cellStyle name="Énfasis5 4" xfId="151"/>
    <cellStyle name="Énfasis5 5" xfId="152"/>
    <cellStyle name="Énfasis6 2" xfId="153"/>
    <cellStyle name="Énfasis6 3" xfId="154"/>
    <cellStyle name="Énfasis6 4" xfId="155"/>
    <cellStyle name="Énfasis6 5" xfId="156"/>
    <cellStyle name="Entrada 2" xfId="157"/>
    <cellStyle name="Entrada 3" xfId="158"/>
    <cellStyle name="Entrada 4" xfId="159"/>
    <cellStyle name="Entrada 5" xfId="160"/>
    <cellStyle name="Hipervínculo 2" xfId="161"/>
    <cellStyle name="Incorrecto 2" xfId="162"/>
    <cellStyle name="Incorrecto 3" xfId="163"/>
    <cellStyle name="Incorrecto 4" xfId="164"/>
    <cellStyle name="Incorrecto 5" xfId="165"/>
    <cellStyle name="Millares" xfId="22" builtinId="3"/>
    <cellStyle name="Millares 2" xfId="3"/>
    <cellStyle name="Millares 2 2" xfId="4"/>
    <cellStyle name="Millares 2 2 2" xfId="166"/>
    <cellStyle name="Millares 2 3" xfId="167"/>
    <cellStyle name="Millares 2 4" xfId="168"/>
    <cellStyle name="Millares 2 5" xfId="256"/>
    <cellStyle name="Millares 3" xfId="5"/>
    <cellStyle name="Millares 3 2" xfId="6"/>
    <cellStyle name="Millares 3 3" xfId="169"/>
    <cellStyle name="Millares 4" xfId="170"/>
    <cellStyle name="Millares 5" xfId="171"/>
    <cellStyle name="Millares 5 2" xfId="172"/>
    <cellStyle name="Millares 6" xfId="173"/>
    <cellStyle name="Millares 7" xfId="174"/>
    <cellStyle name="Millares 7 2" xfId="175"/>
    <cellStyle name="Millares 8" xfId="176"/>
    <cellStyle name="Millares 8 2" xfId="177"/>
    <cellStyle name="Millares 9" xfId="178"/>
    <cellStyle name="Neutral 2" xfId="179"/>
    <cellStyle name="Normal" xfId="0" builtinId="0"/>
    <cellStyle name="Normal 2" xfId="7"/>
    <cellStyle name="Normal 2 2" xfId="8"/>
    <cellStyle name="Normal 2 2 2" xfId="180"/>
    <cellStyle name="Normal 2 3" xfId="9"/>
    <cellStyle name="Normal 2 3 2" xfId="10"/>
    <cellStyle name="Normal 2 4" xfId="24"/>
    <cellStyle name="Normal 2 5" xfId="27"/>
    <cellStyle name="Normal 2 6" xfId="257"/>
    <cellStyle name="Normal 2_Cuadros base 2000 (Compendio) 07 10 2010" xfId="181"/>
    <cellStyle name="Normal 3" xfId="1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6" xfId="188"/>
    <cellStyle name="Normal 3 17" xfId="189"/>
    <cellStyle name="Normal 3 18" xfId="190"/>
    <cellStyle name="Normal 3 19" xfId="191"/>
    <cellStyle name="Normal 3 2" xfId="12"/>
    <cellStyle name="Normal 3 2 2" xfId="192"/>
    <cellStyle name="Normal 3 2 3" xfId="193"/>
    <cellStyle name="Normal 3 2_Cuadros de publicación base 2005_16 10 2010" xfId="194"/>
    <cellStyle name="Normal 3 20" xfId="195"/>
    <cellStyle name="Normal 3 21" xfId="196"/>
    <cellStyle name="Normal 3 22" xfId="197"/>
    <cellStyle name="Normal 3 23" xfId="198"/>
    <cellStyle name="Normal 3 24" xfId="199"/>
    <cellStyle name="Normal 3 25" xfId="200"/>
    <cellStyle name="Normal 3 26" xfId="201"/>
    <cellStyle name="Normal 3 27" xfId="202"/>
    <cellStyle name="Normal 3 28" xfId="203"/>
    <cellStyle name="Normal 3 29" xfId="204"/>
    <cellStyle name="Normal 3 3" xfId="205"/>
    <cellStyle name="Normal 3 30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3_Cuadros base 2000 (Compendio) 07 10 2010" xfId="213"/>
    <cellStyle name="Normal 4" xfId="13"/>
    <cellStyle name="Normal 4 2" xfId="214"/>
    <cellStyle name="Normal 4 3" xfId="215"/>
    <cellStyle name="Normal 5" xfId="14"/>
    <cellStyle name="Normal 6" xfId="15"/>
    <cellStyle name="Normal 7" xfId="23"/>
    <cellStyle name="Normal 7 2" xfId="254"/>
    <cellStyle name="Normal 8" xfId="26"/>
    <cellStyle name="Normal 8 2" xfId="253"/>
    <cellStyle name="Normal 9" xfId="28"/>
    <cellStyle name="Normal 9 2" xfId="255"/>
    <cellStyle name="Normal_SurveySummary_07172008-BANCOS_1" xfId="16"/>
    <cellStyle name="Notas 2" xfId="216"/>
    <cellStyle name="Notas 2 2" xfId="217"/>
    <cellStyle name="Notas 3" xfId="218"/>
    <cellStyle name="Notas 4" xfId="219"/>
    <cellStyle name="Notas 5" xfId="220"/>
    <cellStyle name="Porcentaje" xfId="1" builtinId="5"/>
    <cellStyle name="Porcentaje 2" xfId="17"/>
    <cellStyle name="Porcentaje 3" xfId="21"/>
    <cellStyle name="Porcentual 2" xfId="18"/>
    <cellStyle name="Porcentual 2 2" xfId="19"/>
    <cellStyle name="Porcentual 2 3" xfId="25"/>
    <cellStyle name="Porcentual 2 4" xfId="258"/>
    <cellStyle name="Porcentual 3" xfId="20"/>
    <cellStyle name="Porcentual 4" xfId="2"/>
    <cellStyle name="Salida 2" xfId="221"/>
    <cellStyle name="Salida 3" xfId="222"/>
    <cellStyle name="Salida 4" xfId="223"/>
    <cellStyle name="Salida 5" xfId="224"/>
    <cellStyle name="Texto de advertencia 2" xfId="225"/>
    <cellStyle name="Texto de advertencia 2 2" xfId="226"/>
    <cellStyle name="Texto de advertencia 3" xfId="227"/>
    <cellStyle name="Texto de advertencia 4" xfId="228"/>
    <cellStyle name="Texto de advertencia 5" xfId="229"/>
    <cellStyle name="Texto explicativo 2" xfId="230"/>
    <cellStyle name="Texto explicativo 3" xfId="231"/>
    <cellStyle name="Texto explicativo 4" xfId="232"/>
    <cellStyle name="Texto explicativo 5" xfId="233"/>
    <cellStyle name="Título 1 2" xfId="234"/>
    <cellStyle name="Título 1 3" xfId="235"/>
    <cellStyle name="Título 1 4" xfId="236"/>
    <cellStyle name="Título 1 5" xfId="237"/>
    <cellStyle name="Título 2 2" xfId="238"/>
    <cellStyle name="Título 2 3" xfId="239"/>
    <cellStyle name="Título 2 4" xfId="240"/>
    <cellStyle name="Título 2 5" xfId="241"/>
    <cellStyle name="Título 3 2" xfId="242"/>
    <cellStyle name="Título 3 3" xfId="243"/>
    <cellStyle name="Título 3 4" xfId="244"/>
    <cellStyle name="Título 3 5" xfId="245"/>
    <cellStyle name="Título 4" xfId="246"/>
    <cellStyle name="Título 5" xfId="247"/>
    <cellStyle name="Título 6" xfId="248"/>
    <cellStyle name="Título 7" xfId="249"/>
    <cellStyle name="Título 8" xfId="250"/>
    <cellStyle name="Título 9" xfId="251"/>
    <cellStyle name="Total 2" xfId="252"/>
  </cellStyles>
  <dxfs count="0"/>
  <tableStyles count="0" defaultTableStyle="TableStyleMedium2" defaultPivotStyle="PivotStyleLight16"/>
  <colors>
    <mruColors>
      <color rgb="FFEAB200"/>
      <color rgb="FF9E0000"/>
      <color rgb="FF7F7F7F"/>
      <color rgb="FFEAC00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7029076039404"/>
          <c:y val="0.19132042096057716"/>
          <c:w val="0.82069989784988107"/>
          <c:h val="0.7049339351940752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'G1'!$C$5</c:f>
              <c:strCache>
                <c:ptCount val="1"/>
                <c:pt idx="0">
                  <c:v>Crecimiento nominal anual de la cartera (eje derecho)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'G1'!$B$6:$B$39</c:f>
              <c:numCache>
                <c:formatCode>mmm\-yy</c:formatCode>
                <c:ptCount val="3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</c:numCache>
            </c:numRef>
          </c:cat>
          <c:val>
            <c:numRef>
              <c:f>'G1'!$C$6:$C$39</c:f>
              <c:numCache>
                <c:formatCode>0.00</c:formatCode>
                <c:ptCount val="34"/>
                <c:pt idx="0">
                  <c:v>7.4261138210334643</c:v>
                </c:pt>
                <c:pt idx="1">
                  <c:v>3.1840525409451814</c:v>
                </c:pt>
                <c:pt idx="2">
                  <c:v>0.50512871098633561</c:v>
                </c:pt>
                <c:pt idx="3">
                  <c:v>1.4112419140821952</c:v>
                </c:pt>
                <c:pt idx="4">
                  <c:v>4.5739805368728348</c:v>
                </c:pt>
                <c:pt idx="5">
                  <c:v>8.5717185371959825</c:v>
                </c:pt>
                <c:pt idx="6">
                  <c:v>12.995731727908954</c:v>
                </c:pt>
                <c:pt idx="7">
                  <c:v>16.200468484250941</c:v>
                </c:pt>
                <c:pt idx="8">
                  <c:v>19.45686187199367</c:v>
                </c:pt>
                <c:pt idx="9">
                  <c:v>24.50544216217294</c:v>
                </c:pt>
                <c:pt idx="10">
                  <c:v>25.23352346496943</c:v>
                </c:pt>
                <c:pt idx="11">
                  <c:v>25.047145202110421</c:v>
                </c:pt>
                <c:pt idx="12">
                  <c:v>24.761273444550568</c:v>
                </c:pt>
                <c:pt idx="13">
                  <c:v>21.148017235887306</c:v>
                </c:pt>
                <c:pt idx="14">
                  <c:v>19.213272638746304</c:v>
                </c:pt>
                <c:pt idx="15">
                  <c:v>17.21252209535993</c:v>
                </c:pt>
                <c:pt idx="16">
                  <c:v>14.904486117318051</c:v>
                </c:pt>
                <c:pt idx="17">
                  <c:v>13.227435179109603</c:v>
                </c:pt>
                <c:pt idx="18">
                  <c:v>12.679612728601297</c:v>
                </c:pt>
                <c:pt idx="19">
                  <c:v>11.917728330015255</c:v>
                </c:pt>
                <c:pt idx="20">
                  <c:v>11.535354504244633</c:v>
                </c:pt>
                <c:pt idx="21">
                  <c:v>11.828220931570389</c:v>
                </c:pt>
                <c:pt idx="22">
                  <c:v>12.12259652810892</c:v>
                </c:pt>
                <c:pt idx="23" formatCode="_(* #,##0.00_);_(* \(#,##0.00\);_(* &quot;-&quot;??_);_(@_)">
                  <c:v>13.005246594211716</c:v>
                </c:pt>
                <c:pt idx="24">
                  <c:v>13.226508903143742</c:v>
                </c:pt>
                <c:pt idx="25">
                  <c:v>13.722222916255467</c:v>
                </c:pt>
                <c:pt idx="26">
                  <c:v>12.895712275156001</c:v>
                </c:pt>
                <c:pt idx="27">
                  <c:v>11.822366406634544</c:v>
                </c:pt>
                <c:pt idx="28">
                  <c:v>11.397820002000225</c:v>
                </c:pt>
                <c:pt idx="29">
                  <c:v>11.735090751367117</c:v>
                </c:pt>
                <c:pt idx="30">
                  <c:v>12.194477244057001</c:v>
                </c:pt>
                <c:pt idx="31">
                  <c:v>13.183805818327542</c:v>
                </c:pt>
                <c:pt idx="32">
                  <c:v>13.667998604074839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862829904"/>
        <c:axId val="862829344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'G1'!$B$6:$B$39</c:f>
              <c:numCache>
                <c:formatCode>mmm\-yy</c:formatCode>
                <c:ptCount val="3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</c:numCache>
            </c:numRef>
          </c:cat>
          <c:val>
            <c:numRef>
              <c:f>'G1'!$D$6:$D$39</c:f>
              <c:numCache>
                <c:formatCode>0.00</c:formatCode>
                <c:ptCount val="34"/>
                <c:pt idx="0">
                  <c:v>-61.438514555384096</c:v>
                </c:pt>
                <c:pt idx="1">
                  <c:v>-60.095523265261797</c:v>
                </c:pt>
                <c:pt idx="2">
                  <c:v>-27.717380767674488</c:v>
                </c:pt>
                <c:pt idx="3">
                  <c:v>-41.228947590803408</c:v>
                </c:pt>
                <c:pt idx="4">
                  <c:v>18.861525537696693</c:v>
                </c:pt>
                <c:pt idx="5">
                  <c:v>13.340983204213099</c:v>
                </c:pt>
                <c:pt idx="6">
                  <c:v>24.386637161073114</c:v>
                </c:pt>
                <c:pt idx="7">
                  <c:v>51.806103627977549</c:v>
                </c:pt>
                <c:pt idx="8">
                  <c:v>16.538269645493749</c:v>
                </c:pt>
                <c:pt idx="9">
                  <c:v>58.683051118741282</c:v>
                </c:pt>
                <c:pt idx="10">
                  <c:v>29.561322591725041</c:v>
                </c:pt>
                <c:pt idx="11">
                  <c:v>20.964664828486498</c:v>
                </c:pt>
                <c:pt idx="12">
                  <c:v>1.9411022805851563</c:v>
                </c:pt>
                <c:pt idx="13">
                  <c:v>-18.683690483436958</c:v>
                </c:pt>
                <c:pt idx="14">
                  <c:v>-13.777358889603105</c:v>
                </c:pt>
                <c:pt idx="15">
                  <c:v>-1.6439123012226726</c:v>
                </c:pt>
                <c:pt idx="16">
                  <c:v>-48.856766401392591</c:v>
                </c:pt>
                <c:pt idx="17">
                  <c:v>7.8063591507559424</c:v>
                </c:pt>
                <c:pt idx="18">
                  <c:v>13.140152081813017</c:v>
                </c:pt>
                <c:pt idx="19">
                  <c:v>21.996714369601101</c:v>
                </c:pt>
                <c:pt idx="20">
                  <c:v>-19.529064046001324</c:v>
                </c:pt>
                <c:pt idx="21">
                  <c:v>5.6362994244033144</c:v>
                </c:pt>
                <c:pt idx="22">
                  <c:v>1.1053231152901835</c:v>
                </c:pt>
                <c:pt idx="23">
                  <c:v>44.638774939660124</c:v>
                </c:pt>
                <c:pt idx="24">
                  <c:v>5.743970345203266</c:v>
                </c:pt>
                <c:pt idx="25">
                  <c:v>-7.1496326128352772</c:v>
                </c:pt>
                <c:pt idx="26">
                  <c:v>11.764709492778938</c:v>
                </c:pt>
                <c:pt idx="27">
                  <c:v>-4.6728254802521629</c:v>
                </c:pt>
                <c:pt idx="28">
                  <c:v>-13.215377154477101</c:v>
                </c:pt>
                <c:pt idx="29">
                  <c:v>-17.517089608582101</c:v>
                </c:pt>
                <c:pt idx="30">
                  <c:v>-44.806225401132302</c:v>
                </c:pt>
                <c:pt idx="31">
                  <c:v>-38.298724730041847</c:v>
                </c:pt>
                <c:pt idx="32">
                  <c:v>-36.789572445228337</c:v>
                </c:pt>
                <c:pt idx="33">
                  <c:v>-42.902555873368684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138576"/>
        <c:axId val="881139136"/>
      </c:lineChart>
      <c:dateAx>
        <c:axId val="881138576"/>
        <c:scaling>
          <c:orientation val="minMax"/>
          <c:max val="42887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88113913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81139136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869939853986655E-2"/>
              <c:y val="1.716860471966686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81138576"/>
        <c:crosses val="autoZero"/>
        <c:crossBetween val="between"/>
      </c:valAx>
      <c:valAx>
        <c:axId val="86282934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3830767930899375"/>
              <c:y val="4.40271219663697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62829904"/>
        <c:crosses val="max"/>
        <c:crossBetween val="between"/>
      </c:valAx>
      <c:dateAx>
        <c:axId val="8628299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86282934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28272993529E-2"/>
          <c:y val="0.12947162854643171"/>
          <c:w val="0.87318461883033904"/>
          <c:h val="0.63551087364079528"/>
        </c:manualLayout>
      </c:layout>
      <c:lineChart>
        <c:grouping val="standard"/>
        <c:varyColors val="0"/>
        <c:ser>
          <c:idx val="0"/>
          <c:order val="0"/>
          <c:tx>
            <c:strRef>
              <c:f>'G3'!$K$4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'G3'!$K$5:$K$37</c:f>
              <c:numCache>
                <c:formatCode>_(* #,##0.00_);_(* \(#,##0.00\);_(* "-"??_);_(@_)</c:formatCode>
                <c:ptCount val="33"/>
                <c:pt idx="0">
                  <c:v>-14.285714285714285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0</c:v>
                </c:pt>
                <c:pt idx="6">
                  <c:v>66.666666666666657</c:v>
                </c:pt>
                <c:pt idx="7">
                  <c:v>42.857142857142854</c:v>
                </c:pt>
                <c:pt idx="8">
                  <c:v>66.666666666666657</c:v>
                </c:pt>
                <c:pt idx="9">
                  <c:v>50</c:v>
                </c:pt>
                <c:pt idx="10">
                  <c:v>50</c:v>
                </c:pt>
                <c:pt idx="11">
                  <c:v>33.333333333333329</c:v>
                </c:pt>
                <c:pt idx="12">
                  <c:v>33.333333333333329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-42.857142857142854</c:v>
                </c:pt>
                <c:pt idx="17">
                  <c:v>0</c:v>
                </c:pt>
                <c:pt idx="18">
                  <c:v>14.285714285714285</c:v>
                </c:pt>
                <c:pt idx="19">
                  <c:v>16.666666666666664</c:v>
                </c:pt>
                <c:pt idx="20">
                  <c:v>0</c:v>
                </c:pt>
                <c:pt idx="21">
                  <c:v>-50</c:v>
                </c:pt>
                <c:pt idx="22">
                  <c:v>-25</c:v>
                </c:pt>
                <c:pt idx="23">
                  <c:v>25</c:v>
                </c:pt>
                <c:pt idx="24">
                  <c:v>-40</c:v>
                </c:pt>
                <c:pt idx="25">
                  <c:v>0</c:v>
                </c:pt>
                <c:pt idx="26">
                  <c:v>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-40</c:v>
                </c:pt>
                <c:pt idx="31">
                  <c:v>0</c:v>
                </c:pt>
                <c:pt idx="32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'G3'!$L$4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'G3'!$L$5:$L$37</c:f>
              <c:numCache>
                <c:formatCode>_(* #,##0.00_);_(* \(#,##0.00\);_(* "-"??_);_(@_)</c:formatCode>
                <c:ptCount val="33"/>
                <c:pt idx="0">
                  <c:v>-14.285714285714285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-28.571428571428569</c:v>
                </c:pt>
                <c:pt idx="6">
                  <c:v>50</c:v>
                </c:pt>
                <c:pt idx="7">
                  <c:v>28.571428571428569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0</c:v>
                </c:pt>
                <c:pt idx="14">
                  <c:v>28.571428571428569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-25</c:v>
                </c:pt>
                <c:pt idx="22">
                  <c:v>-75</c:v>
                </c:pt>
                <c:pt idx="23">
                  <c:v>25</c:v>
                </c:pt>
                <c:pt idx="24">
                  <c:v>-60</c:v>
                </c:pt>
                <c:pt idx="25">
                  <c:v>-20</c:v>
                </c:pt>
                <c:pt idx="26">
                  <c:v>40</c:v>
                </c:pt>
                <c:pt idx="27">
                  <c:v>-60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  <c:pt idx="3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'G3'!$M$4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'G3'!$M$5:$M$37</c:f>
              <c:numCache>
                <c:formatCode>_(* #,##0.00_);_(* \(#,##0.00\);_(* "-"??_);_(@_)</c:formatCode>
                <c:ptCount val="33"/>
                <c:pt idx="0">
                  <c:v>0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-14.285714285714285</c:v>
                </c:pt>
                <c:pt idx="4">
                  <c:v>-28.571428571428569</c:v>
                </c:pt>
                <c:pt idx="5">
                  <c:v>-42.857142857142854</c:v>
                </c:pt>
                <c:pt idx="6">
                  <c:v>50</c:v>
                </c:pt>
                <c:pt idx="7">
                  <c:v>-14.285714285714285</c:v>
                </c:pt>
                <c:pt idx="8">
                  <c:v>16.666666666666664</c:v>
                </c:pt>
                <c:pt idx="9">
                  <c:v>66.666666666666657</c:v>
                </c:pt>
                <c:pt idx="10">
                  <c:v>50</c:v>
                </c:pt>
                <c:pt idx="11">
                  <c:v>-16.666666666666664</c:v>
                </c:pt>
                <c:pt idx="12">
                  <c:v>-16.666666666666664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-14.285714285714285</c:v>
                </c:pt>
                <c:pt idx="18">
                  <c:v>0</c:v>
                </c:pt>
                <c:pt idx="19">
                  <c:v>-33.333333333333329</c:v>
                </c:pt>
                <c:pt idx="20">
                  <c:v>-20</c:v>
                </c:pt>
                <c:pt idx="21">
                  <c:v>-25</c:v>
                </c:pt>
                <c:pt idx="22">
                  <c:v>-75</c:v>
                </c:pt>
                <c:pt idx="23">
                  <c:v>0</c:v>
                </c:pt>
                <c:pt idx="24">
                  <c:v>-40</c:v>
                </c:pt>
                <c:pt idx="25">
                  <c:v>0</c:v>
                </c:pt>
                <c:pt idx="26">
                  <c:v>-20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  <c:pt idx="32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'G3'!$N$4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'G3'!$N$5:$N$37</c:f>
              <c:numCache>
                <c:formatCode>_(* #,##0.00_);_(* \(#,##0.00\);_(* "-"??_);_(@_)</c:formatCode>
                <c:ptCount val="33"/>
                <c:pt idx="0">
                  <c:v>-28.571428571428569</c:v>
                </c:pt>
                <c:pt idx="1">
                  <c:v>0</c:v>
                </c:pt>
                <c:pt idx="2">
                  <c:v>-28.571428571428569</c:v>
                </c:pt>
                <c:pt idx="3">
                  <c:v>-14.285714285714285</c:v>
                </c:pt>
                <c:pt idx="4">
                  <c:v>-57.142857142857139</c:v>
                </c:pt>
                <c:pt idx="5">
                  <c:v>-28.571428571428569</c:v>
                </c:pt>
                <c:pt idx="6">
                  <c:v>0</c:v>
                </c:pt>
                <c:pt idx="7">
                  <c:v>-42.857142857142854</c:v>
                </c:pt>
                <c:pt idx="8">
                  <c:v>0</c:v>
                </c:pt>
                <c:pt idx="9">
                  <c:v>-16.666666666666664</c:v>
                </c:pt>
                <c:pt idx="10">
                  <c:v>0</c:v>
                </c:pt>
                <c:pt idx="11">
                  <c:v>-50</c:v>
                </c:pt>
                <c:pt idx="12">
                  <c:v>-50</c:v>
                </c:pt>
                <c:pt idx="13">
                  <c:v>0</c:v>
                </c:pt>
                <c:pt idx="14">
                  <c:v>14.285714285714285</c:v>
                </c:pt>
                <c:pt idx="15">
                  <c:v>-28.571428571428569</c:v>
                </c:pt>
                <c:pt idx="16">
                  <c:v>-57.142857142857139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-66.666666666666657</c:v>
                </c:pt>
                <c:pt idx="20">
                  <c:v>-20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-60</c:v>
                </c:pt>
                <c:pt idx="25">
                  <c:v>-40</c:v>
                </c:pt>
                <c:pt idx="26">
                  <c:v>-40</c:v>
                </c:pt>
                <c:pt idx="27">
                  <c:v>-60</c:v>
                </c:pt>
                <c:pt idx="28">
                  <c:v>-40</c:v>
                </c:pt>
                <c:pt idx="29">
                  <c:v>-50</c:v>
                </c:pt>
                <c:pt idx="30">
                  <c:v>-40</c:v>
                </c:pt>
                <c:pt idx="31">
                  <c:v>-60</c:v>
                </c:pt>
                <c:pt idx="32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539312"/>
        <c:axId val="862539872"/>
      </c:lineChart>
      <c:dateAx>
        <c:axId val="862539312"/>
        <c:scaling>
          <c:orientation val="minMax"/>
          <c:max val="42887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/>
            </a:pPr>
            <a:endParaRPr lang="es-CO"/>
          </a:p>
        </c:txPr>
        <c:crossAx val="86253987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25398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625393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449174142356E-2"/>
          <c:y val="0.8880555555555556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7399843987414E-2"/>
          <c:y val="0.16581993185501667"/>
          <c:w val="0.91858504751051262"/>
          <c:h val="0.55414686567367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'G4'!$C$4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Falta de interés por parte de los clientes en el cumplimiento de sus obligaciones</c:v>
                </c:pt>
                <c:pt idx="4">
                  <c:v>Niveles de capital del cliente</c:v>
                </c:pt>
              </c:strCache>
            </c:strRef>
          </c:cat>
          <c:val>
            <c:numRef>
              <c:f>'G4'!$C$5:$C$9</c:f>
              <c:numCache>
                <c:formatCode>_(* #,##0.00_);_(* \(#,##0.00\);_(* "-"??_);_(@_)</c:formatCode>
                <c:ptCount val="5"/>
                <c:pt idx="0">
                  <c:v>35.555555555555557</c:v>
                </c:pt>
                <c:pt idx="1">
                  <c:v>14.444444444444443</c:v>
                </c:pt>
                <c:pt idx="2">
                  <c:v>11.111111111111111</c:v>
                </c:pt>
                <c:pt idx="3">
                  <c:v>14.444444444444446</c:v>
                </c:pt>
                <c:pt idx="4">
                  <c:v>14.444444444444443</c:v>
                </c:pt>
              </c:numCache>
            </c:numRef>
          </c:val>
        </c:ser>
        <c:ser>
          <c:idx val="3"/>
          <c:order val="1"/>
          <c:tx>
            <c:strRef>
              <c:f>'G4'!$D$4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Falta de interés por parte de los clientes en el cumplimiento de sus obligaciones</c:v>
                </c:pt>
                <c:pt idx="4">
                  <c:v>Niveles de capital del cliente</c:v>
                </c:pt>
              </c:strCache>
            </c:strRef>
          </c:cat>
          <c:val>
            <c:numRef>
              <c:f>'G4'!$D$5:$D$9</c:f>
              <c:numCache>
                <c:formatCode>_(* #,##0.00_);_(* \(#,##0.00\);_(* "-"??_);_(@_)</c:formatCode>
                <c:ptCount val="5"/>
                <c:pt idx="0">
                  <c:v>43.333333333333329</c:v>
                </c:pt>
                <c:pt idx="1">
                  <c:v>12.592592592592592</c:v>
                </c:pt>
                <c:pt idx="2">
                  <c:v>13.33333333333333</c:v>
                </c:pt>
                <c:pt idx="3">
                  <c:v>3.3333333333333335</c:v>
                </c:pt>
                <c:pt idx="4">
                  <c:v>12.962962962962962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62754768"/>
        <c:axId val="862755328"/>
      </c:barChart>
      <c:catAx>
        <c:axId val="86275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62755328"/>
        <c:crosses val="autoZero"/>
        <c:auto val="1"/>
        <c:lblAlgn val="ctr"/>
        <c:lblOffset val="100"/>
        <c:noMultiLvlLbl val="0"/>
      </c:catAx>
      <c:valAx>
        <c:axId val="86275532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6275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127567484919631E-3"/>
          <c:y val="0.90051201538136005"/>
          <c:w val="0.99079402374222336"/>
          <c:h val="9.914461351088166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610673665799"/>
          <c:y val="8.9511468409106232E-2"/>
          <c:w val="0.82872725064246078"/>
          <c:h val="0.63556634672349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'G4'!$G$4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Falta de interés por parte de los clientes en el cumplimiento de sus obligaciones</c:v>
                </c:pt>
                <c:pt idx="4">
                  <c:v>Niveles de capital del cliente</c:v>
                </c:pt>
              </c:strCache>
            </c:strRef>
          </c:cat>
          <c:val>
            <c:numRef>
              <c:f>'G4'!$G$5:$G$9</c:f>
              <c:numCache>
                <c:formatCode>_(* #,##0.00_);_(* \(#,##0.00\);_(* "-"??_);_(@_)</c:formatCode>
                <c:ptCount val="5"/>
                <c:pt idx="0">
                  <c:v>37.5</c:v>
                </c:pt>
                <c:pt idx="1">
                  <c:v>14.814814814814813</c:v>
                </c:pt>
                <c:pt idx="2">
                  <c:v>3.7037037037037033</c:v>
                </c:pt>
                <c:pt idx="3">
                  <c:v>15.277777777777777</c:v>
                </c:pt>
                <c:pt idx="4">
                  <c:v>7.8703703703703694</c:v>
                </c:pt>
              </c:numCache>
            </c:numRef>
          </c:val>
        </c:ser>
        <c:ser>
          <c:idx val="2"/>
          <c:order val="1"/>
          <c:tx>
            <c:strRef>
              <c:f>'G4'!$H$4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Falta de interés por parte de los clientes en el cumplimiento de sus obligaciones</c:v>
                </c:pt>
                <c:pt idx="4">
                  <c:v>Niveles de capital del cliente</c:v>
                </c:pt>
              </c:strCache>
            </c:strRef>
          </c:cat>
          <c:val>
            <c:numRef>
              <c:f>'G4'!$H$5:$H$9</c:f>
              <c:numCache>
                <c:formatCode>_(* #,##0.00_);_(* \(#,##0.00\);_(* "-"??_);_(@_)</c:formatCode>
                <c:ptCount val="5"/>
                <c:pt idx="0" formatCode="_(* #,##0.0_);_(* \(#,##0.0\);_(* &quot;-&quot;??_);_(@_)">
                  <c:v>37.037037037037038</c:v>
                </c:pt>
                <c:pt idx="1">
                  <c:v>16.666666666666664</c:v>
                </c:pt>
                <c:pt idx="2">
                  <c:v>9.2592592592592595</c:v>
                </c:pt>
                <c:pt idx="3">
                  <c:v>12.962962962962962</c:v>
                </c:pt>
                <c:pt idx="4">
                  <c:v>7.4074074074074066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62758864"/>
        <c:axId val="862759424"/>
      </c:barChart>
      <c:catAx>
        <c:axId val="86275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62759424"/>
        <c:crosses val="autoZero"/>
        <c:auto val="1"/>
        <c:lblAlgn val="ctr"/>
        <c:lblOffset val="100"/>
        <c:noMultiLvlLbl val="0"/>
      </c:catAx>
      <c:valAx>
        <c:axId val="86275942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627588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1106735603079218E-2"/>
          <c:y val="0.9435258248429379"/>
          <c:w val="0.92867007515468114"/>
          <c:h val="5.51578166074610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8214444751018"/>
          <c:y val="0.11365598297994711"/>
          <c:w val="0.81767058189232056"/>
          <c:h val="0.61479322712664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'G4'!$L$4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Falta de interés por parte de los clientes en el cumplimiento de sus obligaciones</c:v>
                </c:pt>
                <c:pt idx="4">
                  <c:v>Niveles de capital del cliente</c:v>
                </c:pt>
              </c:strCache>
            </c:strRef>
          </c:cat>
          <c:val>
            <c:numRef>
              <c:f>'G4'!$L$5:$L$9</c:f>
              <c:numCache>
                <c:formatCode>_(* #,##0.00_);_(* \(#,##0.00\);_(* "-"??_);_(@_)</c:formatCode>
                <c:ptCount val="5"/>
                <c:pt idx="0">
                  <c:v>25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</c:numCache>
            </c:numRef>
          </c:val>
        </c:ser>
        <c:ser>
          <c:idx val="3"/>
          <c:order val="1"/>
          <c:tx>
            <c:strRef>
              <c:f>'G4'!$M$4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Falta de interés por parte de los clientes en el cumplimiento de sus obligaciones</c:v>
                </c:pt>
                <c:pt idx="4">
                  <c:v>Niveles de capital del cliente</c:v>
                </c:pt>
              </c:strCache>
            </c:strRef>
          </c:cat>
          <c:val>
            <c:numRef>
              <c:f>'G4'!$M$5:$M$9</c:f>
              <c:numCache>
                <c:formatCode>_(* #,##0.00_);_(* \(#,##0.00\);_(* "-"??_);_(@_)</c:formatCode>
                <c:ptCount val="5"/>
                <c:pt idx="0">
                  <c:v>41.666666666666664</c:v>
                </c:pt>
                <c:pt idx="1">
                  <c:v>8.3333333333333321</c:v>
                </c:pt>
                <c:pt idx="2">
                  <c:v>12.5</c:v>
                </c:pt>
                <c:pt idx="3">
                  <c:v>12.5</c:v>
                </c:pt>
                <c:pt idx="4">
                  <c:v>4.1666666666666661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79858880"/>
        <c:axId val="879859440"/>
      </c:barChart>
      <c:catAx>
        <c:axId val="87985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79859440"/>
        <c:crosses val="autoZero"/>
        <c:auto val="1"/>
        <c:lblAlgn val="ctr"/>
        <c:lblOffset val="100"/>
        <c:noMultiLvlLbl val="0"/>
      </c:catAx>
      <c:valAx>
        <c:axId val="87985944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79858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709799577858328E-2"/>
          <c:y val="0.92895352769353257"/>
          <c:w val="0.93530325120757762"/>
          <c:h val="7.09921529887607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4281913785414E-2"/>
          <c:y val="0.12828902522154037"/>
          <c:w val="0.89115579065973072"/>
          <c:h val="0.5205248173450564"/>
        </c:manualLayout>
      </c:layout>
      <c:lineChart>
        <c:grouping val="standard"/>
        <c:varyColors val="0"/>
        <c:ser>
          <c:idx val="1"/>
          <c:order val="0"/>
          <c:tx>
            <c:strRef>
              <c:f>'G5'!$P$2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'G5'!$C$8:$C$40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'G5'!$P$8:$P$40</c:f>
              <c:numCache>
                <c:formatCode>0.0</c:formatCode>
                <c:ptCount val="33"/>
                <c:pt idx="0">
                  <c:v>7.0175438596491224</c:v>
                </c:pt>
                <c:pt idx="1">
                  <c:v>7.9371631693613125</c:v>
                </c:pt>
                <c:pt idx="2">
                  <c:v>8.60566448801743</c:v>
                </c:pt>
                <c:pt idx="3">
                  <c:v>8.4795321637426895</c:v>
                </c:pt>
                <c:pt idx="4">
                  <c:v>11.481481481481483</c:v>
                </c:pt>
                <c:pt idx="5">
                  <c:v>8.0701754385964897</c:v>
                </c:pt>
                <c:pt idx="6">
                  <c:v>10.196078431372548</c:v>
                </c:pt>
                <c:pt idx="7">
                  <c:v>11.929824561403509</c:v>
                </c:pt>
                <c:pt idx="8">
                  <c:v>12.962962962962962</c:v>
                </c:pt>
                <c:pt idx="9">
                  <c:v>13.015873015873014</c:v>
                </c:pt>
                <c:pt idx="10">
                  <c:v>9.7748917748917759</c:v>
                </c:pt>
                <c:pt idx="11">
                  <c:v>11.111111111111112</c:v>
                </c:pt>
                <c:pt idx="12">
                  <c:v>13.258980785296574</c:v>
                </c:pt>
                <c:pt idx="13">
                  <c:v>15.931363322667671</c:v>
                </c:pt>
                <c:pt idx="14">
                  <c:v>16.152657004830917</c:v>
                </c:pt>
                <c:pt idx="15">
                  <c:v>13.636363636363635</c:v>
                </c:pt>
                <c:pt idx="16">
                  <c:v>10.526315789473683</c:v>
                </c:pt>
                <c:pt idx="17">
                  <c:v>11.428571428571429</c:v>
                </c:pt>
                <c:pt idx="18">
                  <c:v>14.074074074074074</c:v>
                </c:pt>
                <c:pt idx="19">
                  <c:v>6.2183235867446394</c:v>
                </c:pt>
                <c:pt idx="20">
                  <c:v>11.481481481481483</c:v>
                </c:pt>
                <c:pt idx="21">
                  <c:v>12.916666666666664</c:v>
                </c:pt>
                <c:pt idx="22">
                  <c:v>11.794871794871794</c:v>
                </c:pt>
                <c:pt idx="23">
                  <c:v>12</c:v>
                </c:pt>
                <c:pt idx="24">
                  <c:v>9.4117647058823533</c:v>
                </c:pt>
                <c:pt idx="25">
                  <c:v>12.857142857142859</c:v>
                </c:pt>
                <c:pt idx="26">
                  <c:v>14.222222222222221</c:v>
                </c:pt>
                <c:pt idx="27">
                  <c:v>16.166666666666668</c:v>
                </c:pt>
                <c:pt idx="28">
                  <c:v>12.148836142644191</c:v>
                </c:pt>
                <c:pt idx="29">
                  <c:v>14.634920634920634</c:v>
                </c:pt>
                <c:pt idx="30">
                  <c:v>10.702380952380951</c:v>
                </c:pt>
                <c:pt idx="31">
                  <c:v>13.083333333333332</c:v>
                </c:pt>
                <c:pt idx="32">
                  <c:v>15.484892787524368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'G5'!$K$2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'G5'!$C$8:$C$40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'G5'!$K$8:$K$40</c:f>
              <c:numCache>
                <c:formatCode>0.0</c:formatCode>
                <c:ptCount val="33"/>
                <c:pt idx="0">
                  <c:v>11.92982456140351</c:v>
                </c:pt>
                <c:pt idx="1">
                  <c:v>9.5860566448801734</c:v>
                </c:pt>
                <c:pt idx="2">
                  <c:v>9.9291938997821347</c:v>
                </c:pt>
                <c:pt idx="3">
                  <c:v>12.205022359821122</c:v>
                </c:pt>
                <c:pt idx="4">
                  <c:v>12.222222222222221</c:v>
                </c:pt>
                <c:pt idx="5">
                  <c:v>14.736842105263156</c:v>
                </c:pt>
                <c:pt idx="6">
                  <c:v>18.43137254901961</c:v>
                </c:pt>
                <c:pt idx="7">
                  <c:v>17.89473684210526</c:v>
                </c:pt>
                <c:pt idx="8">
                  <c:v>18.148148148148145</c:v>
                </c:pt>
                <c:pt idx="9">
                  <c:v>19.682539682539684</c:v>
                </c:pt>
                <c:pt idx="10">
                  <c:v>18.516594516594516</c:v>
                </c:pt>
                <c:pt idx="11">
                  <c:v>21.269841269841269</c:v>
                </c:pt>
                <c:pt idx="12">
                  <c:v>18.041771094402673</c:v>
                </c:pt>
                <c:pt idx="13">
                  <c:v>18.698161741640003</c:v>
                </c:pt>
                <c:pt idx="14">
                  <c:v>20.578743961352654</c:v>
                </c:pt>
                <c:pt idx="15">
                  <c:v>20</c:v>
                </c:pt>
                <c:pt idx="16">
                  <c:v>13.684210526315791</c:v>
                </c:pt>
                <c:pt idx="17">
                  <c:v>17.460317460317459</c:v>
                </c:pt>
                <c:pt idx="18">
                  <c:v>21.111111111111107</c:v>
                </c:pt>
                <c:pt idx="19">
                  <c:v>17.593984962406015</c:v>
                </c:pt>
                <c:pt idx="20">
                  <c:v>20.37037037037037</c:v>
                </c:pt>
                <c:pt idx="21">
                  <c:v>16.666666666666664</c:v>
                </c:pt>
                <c:pt idx="22">
                  <c:v>23.076923076923077</c:v>
                </c:pt>
                <c:pt idx="23">
                  <c:v>20.888888888888889</c:v>
                </c:pt>
                <c:pt idx="24">
                  <c:v>19.6078431372549</c:v>
                </c:pt>
                <c:pt idx="25">
                  <c:v>15.714285714285712</c:v>
                </c:pt>
                <c:pt idx="26">
                  <c:v>13.333333333333334</c:v>
                </c:pt>
                <c:pt idx="27">
                  <c:v>13.176470588235295</c:v>
                </c:pt>
                <c:pt idx="28">
                  <c:v>17.29044834307992</c:v>
                </c:pt>
                <c:pt idx="29">
                  <c:v>15.682539682539682</c:v>
                </c:pt>
                <c:pt idx="30">
                  <c:v>19.499999999999996</c:v>
                </c:pt>
                <c:pt idx="31">
                  <c:v>19.611111111111114</c:v>
                </c:pt>
                <c:pt idx="32">
                  <c:v>15.046296296296296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'G5'!$L$2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'G5'!$C$8:$C$40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'G5'!$L$8:$L$40</c:f>
              <c:numCache>
                <c:formatCode>0.0</c:formatCode>
                <c:ptCount val="33"/>
                <c:pt idx="0">
                  <c:v>18.245614035087719</c:v>
                </c:pt>
                <c:pt idx="1">
                  <c:v>18.327026717119598</c:v>
                </c:pt>
                <c:pt idx="2">
                  <c:v>15.958605664488019</c:v>
                </c:pt>
                <c:pt idx="3">
                  <c:v>11.308336199977067</c:v>
                </c:pt>
                <c:pt idx="4">
                  <c:v>17.037037037037038</c:v>
                </c:pt>
                <c:pt idx="5">
                  <c:v>19.298245614035086</c:v>
                </c:pt>
                <c:pt idx="6">
                  <c:v>17.254901960784313</c:v>
                </c:pt>
                <c:pt idx="7">
                  <c:v>21.05263157894737</c:v>
                </c:pt>
                <c:pt idx="8">
                  <c:v>14.074074074074074</c:v>
                </c:pt>
                <c:pt idx="9">
                  <c:v>16.50793650793651</c:v>
                </c:pt>
                <c:pt idx="10">
                  <c:v>15.001443001442999</c:v>
                </c:pt>
                <c:pt idx="11">
                  <c:v>14.603174603174605</c:v>
                </c:pt>
                <c:pt idx="12">
                  <c:v>16.16791979949874</c:v>
                </c:pt>
                <c:pt idx="13">
                  <c:v>12.402911098563271</c:v>
                </c:pt>
                <c:pt idx="14">
                  <c:v>13.585990338164253</c:v>
                </c:pt>
                <c:pt idx="15">
                  <c:v>15.454545454545453</c:v>
                </c:pt>
                <c:pt idx="16">
                  <c:v>20.701754385964911</c:v>
                </c:pt>
                <c:pt idx="17">
                  <c:v>19.047619047619051</c:v>
                </c:pt>
                <c:pt idx="18">
                  <c:v>15.555555555555559</c:v>
                </c:pt>
                <c:pt idx="19">
                  <c:v>16.05402394876079</c:v>
                </c:pt>
                <c:pt idx="20">
                  <c:v>17.037037037037038</c:v>
                </c:pt>
                <c:pt idx="21">
                  <c:v>15.833333333333336</c:v>
                </c:pt>
                <c:pt idx="22">
                  <c:v>15.384615384615383</c:v>
                </c:pt>
                <c:pt idx="23">
                  <c:v>14.666666666666666</c:v>
                </c:pt>
                <c:pt idx="24">
                  <c:v>14.901960784313726</c:v>
                </c:pt>
                <c:pt idx="25">
                  <c:v>16.666666666666664</c:v>
                </c:pt>
                <c:pt idx="26">
                  <c:v>15.111111111111111</c:v>
                </c:pt>
                <c:pt idx="27">
                  <c:v>14.168300653594773</c:v>
                </c:pt>
                <c:pt idx="28">
                  <c:v>12.207315674807937</c:v>
                </c:pt>
                <c:pt idx="29">
                  <c:v>15.444444444444445</c:v>
                </c:pt>
                <c:pt idx="30">
                  <c:v>12.96031746031746</c:v>
                </c:pt>
                <c:pt idx="31">
                  <c:v>16.051587301587301</c:v>
                </c:pt>
                <c:pt idx="32">
                  <c:v>13.238304093567251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'G5'!$O$2</c:f>
              <c:strCache>
                <c:ptCount val="1"/>
                <c:pt idx="0">
                  <c:v>Prestar a empresas nac. que producen en una alta proporción para m. externo</c:v>
                </c:pt>
              </c:strCache>
            </c:strRef>
          </c:tx>
          <c:marker>
            <c:symbol val="none"/>
          </c:marker>
          <c:cat>
            <c:numRef>
              <c:f>'G5'!$C$8:$C$40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'G5'!$O$8:$O$40</c:f>
              <c:numCache>
                <c:formatCode>0.0</c:formatCode>
                <c:ptCount val="33"/>
                <c:pt idx="0">
                  <c:v>6.666666666666667</c:v>
                </c:pt>
                <c:pt idx="1">
                  <c:v>5.1656920077972703</c:v>
                </c:pt>
                <c:pt idx="2">
                  <c:v>3.9733115468409581</c:v>
                </c:pt>
                <c:pt idx="3">
                  <c:v>8.1699346405228752</c:v>
                </c:pt>
                <c:pt idx="4">
                  <c:v>5.5555555555555554</c:v>
                </c:pt>
                <c:pt idx="5">
                  <c:v>2.807017543859649</c:v>
                </c:pt>
                <c:pt idx="6">
                  <c:v>4.3137254901960782</c:v>
                </c:pt>
                <c:pt idx="7">
                  <c:v>4.2105263157894743</c:v>
                </c:pt>
                <c:pt idx="8">
                  <c:v>2.2222222222222223</c:v>
                </c:pt>
                <c:pt idx="9">
                  <c:v>5.3968253968253972</c:v>
                </c:pt>
                <c:pt idx="10">
                  <c:v>7.9971139971139973</c:v>
                </c:pt>
                <c:pt idx="11">
                  <c:v>6.9841269841269842</c:v>
                </c:pt>
                <c:pt idx="12">
                  <c:v>7.4068504594820377</c:v>
                </c:pt>
                <c:pt idx="13">
                  <c:v>9.0193864106907586</c:v>
                </c:pt>
                <c:pt idx="14">
                  <c:v>3.278743961352657</c:v>
                </c:pt>
                <c:pt idx="15">
                  <c:v>4.5454545454545459</c:v>
                </c:pt>
                <c:pt idx="16">
                  <c:v>5.9649122807017543</c:v>
                </c:pt>
                <c:pt idx="17">
                  <c:v>10.15873015873016</c:v>
                </c:pt>
                <c:pt idx="18">
                  <c:v>9.2592592592592595</c:v>
                </c:pt>
                <c:pt idx="19">
                  <c:v>9.9081035923141165</c:v>
                </c:pt>
                <c:pt idx="20">
                  <c:v>6.666666666666667</c:v>
                </c:pt>
                <c:pt idx="21">
                  <c:v>12.5</c:v>
                </c:pt>
                <c:pt idx="22">
                  <c:v>6.1538461538461542</c:v>
                </c:pt>
                <c:pt idx="23">
                  <c:v>13.333333333333334</c:v>
                </c:pt>
                <c:pt idx="24">
                  <c:v>11.764705882352942</c:v>
                </c:pt>
                <c:pt idx="25">
                  <c:v>18.571428571428569</c:v>
                </c:pt>
                <c:pt idx="26">
                  <c:v>19.111111111111111</c:v>
                </c:pt>
                <c:pt idx="27">
                  <c:v>7.6486928104575167</c:v>
                </c:pt>
                <c:pt idx="28">
                  <c:v>9.541337002637313</c:v>
                </c:pt>
                <c:pt idx="29">
                  <c:v>9.9841269841269842</c:v>
                </c:pt>
                <c:pt idx="30">
                  <c:v>13.460317460317459</c:v>
                </c:pt>
                <c:pt idx="31">
                  <c:v>9.0793650793650791</c:v>
                </c:pt>
                <c:pt idx="32">
                  <c:v>11.712962962962964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'G5'!$D$2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'G5'!$C$8:$C$40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'G5'!$D$8:$D$40</c:f>
              <c:numCache>
                <c:formatCode>0.0</c:formatCode>
                <c:ptCount val="33"/>
                <c:pt idx="0">
                  <c:v>12.982456140350878</c:v>
                </c:pt>
                <c:pt idx="1">
                  <c:v>18.653824102740511</c:v>
                </c:pt>
                <c:pt idx="2">
                  <c:v>13.022875816993462</c:v>
                </c:pt>
                <c:pt idx="3">
                  <c:v>14.427244582043341</c:v>
                </c:pt>
                <c:pt idx="4">
                  <c:v>12.962962962962962</c:v>
                </c:pt>
                <c:pt idx="5">
                  <c:v>13.333333333333334</c:v>
                </c:pt>
                <c:pt idx="6">
                  <c:v>14.117647058823529</c:v>
                </c:pt>
                <c:pt idx="7">
                  <c:v>11.578947368421051</c:v>
                </c:pt>
                <c:pt idx="8">
                  <c:v>11.481481481481485</c:v>
                </c:pt>
                <c:pt idx="9">
                  <c:v>10.158730158730158</c:v>
                </c:pt>
                <c:pt idx="10">
                  <c:v>12.675324675324676</c:v>
                </c:pt>
                <c:pt idx="11">
                  <c:v>12.380952380952381</c:v>
                </c:pt>
                <c:pt idx="12">
                  <c:v>9.6240601503759411</c:v>
                </c:pt>
                <c:pt idx="13">
                  <c:v>8.7665474621996342</c:v>
                </c:pt>
                <c:pt idx="14">
                  <c:v>8.6004830917874386</c:v>
                </c:pt>
                <c:pt idx="15">
                  <c:v>9.696969696969699</c:v>
                </c:pt>
                <c:pt idx="16">
                  <c:v>3.8596491228070176</c:v>
                </c:pt>
                <c:pt idx="17">
                  <c:v>3.4920634920634921</c:v>
                </c:pt>
                <c:pt idx="18">
                  <c:v>2.5925925925925926</c:v>
                </c:pt>
                <c:pt idx="19">
                  <c:v>8.7468671679198007</c:v>
                </c:pt>
                <c:pt idx="20">
                  <c:v>5.5555555555555554</c:v>
                </c:pt>
                <c:pt idx="21">
                  <c:v>1.6666666666666667</c:v>
                </c:pt>
                <c:pt idx="22">
                  <c:v>5.6410256410256405</c:v>
                </c:pt>
                <c:pt idx="23">
                  <c:v>6.2222222222222223</c:v>
                </c:pt>
                <c:pt idx="24">
                  <c:v>7.4509803921568629</c:v>
                </c:pt>
                <c:pt idx="25">
                  <c:v>7.6190476190476195</c:v>
                </c:pt>
                <c:pt idx="26">
                  <c:v>6.2222222222222223</c:v>
                </c:pt>
                <c:pt idx="27">
                  <c:v>8.2598039215686256</c:v>
                </c:pt>
                <c:pt idx="28">
                  <c:v>13.142988189427818</c:v>
                </c:pt>
                <c:pt idx="29">
                  <c:v>9.2222222222222232</c:v>
                </c:pt>
                <c:pt idx="30">
                  <c:v>7.0357142857142865</c:v>
                </c:pt>
                <c:pt idx="31">
                  <c:v>8.4960317460317452</c:v>
                </c:pt>
                <c:pt idx="32">
                  <c:v>9.2690058479532169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'G5'!$G$2</c:f>
              <c:strCache>
                <c:ptCount val="1"/>
                <c:pt idx="0">
                  <c:v>Prestar a entidades financieras</c:v>
                </c:pt>
              </c:strCache>
            </c:strRef>
          </c:tx>
          <c:marker>
            <c:symbol val="none"/>
          </c:marker>
          <c:cat>
            <c:numRef>
              <c:f>'G5'!$C$8:$C$40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'G5'!$G$8:$G$40</c:f>
              <c:numCache>
                <c:formatCode>0.0</c:formatCode>
                <c:ptCount val="33"/>
                <c:pt idx="0">
                  <c:v>11.578947368421051</c:v>
                </c:pt>
                <c:pt idx="1">
                  <c:v>10.06994610709781</c:v>
                </c:pt>
                <c:pt idx="2">
                  <c:v>11.721132897603486</c:v>
                </c:pt>
                <c:pt idx="3">
                  <c:v>11.878224974200206</c:v>
                </c:pt>
                <c:pt idx="4">
                  <c:v>9.2592592592592595</c:v>
                </c:pt>
                <c:pt idx="5">
                  <c:v>7.3684210526315779</c:v>
                </c:pt>
                <c:pt idx="6">
                  <c:v>8.235294117647058</c:v>
                </c:pt>
                <c:pt idx="7">
                  <c:v>8.7719298245614024</c:v>
                </c:pt>
                <c:pt idx="8">
                  <c:v>7.0370370370370372</c:v>
                </c:pt>
                <c:pt idx="9">
                  <c:v>6.3492063492063489</c:v>
                </c:pt>
                <c:pt idx="10">
                  <c:v>5.8412698412698418</c:v>
                </c:pt>
                <c:pt idx="11">
                  <c:v>4.4444444444444446</c:v>
                </c:pt>
                <c:pt idx="12">
                  <c:v>6.9256474519632407</c:v>
                </c:pt>
                <c:pt idx="13">
                  <c:v>7.2909216387477258</c:v>
                </c:pt>
                <c:pt idx="14">
                  <c:v>6.3743961352656999</c:v>
                </c:pt>
                <c:pt idx="15">
                  <c:v>4.8484848484848486</c:v>
                </c:pt>
                <c:pt idx="16">
                  <c:v>6.666666666666667</c:v>
                </c:pt>
                <c:pt idx="17">
                  <c:v>4.7619047619047619</c:v>
                </c:pt>
                <c:pt idx="18">
                  <c:v>5.9259259259259265</c:v>
                </c:pt>
                <c:pt idx="19">
                  <c:v>5.7699805068226127</c:v>
                </c:pt>
                <c:pt idx="20">
                  <c:v>4.8148148148148149</c:v>
                </c:pt>
                <c:pt idx="21">
                  <c:v>6.25</c:v>
                </c:pt>
                <c:pt idx="22">
                  <c:v>2.0512820512820511</c:v>
                </c:pt>
                <c:pt idx="23">
                  <c:v>4.4444444444444446</c:v>
                </c:pt>
                <c:pt idx="24">
                  <c:v>8.6274509803921564</c:v>
                </c:pt>
                <c:pt idx="25">
                  <c:v>2.3809523809523809</c:v>
                </c:pt>
                <c:pt idx="26">
                  <c:v>6.666666666666667</c:v>
                </c:pt>
                <c:pt idx="27">
                  <c:v>10.602941176470589</c:v>
                </c:pt>
                <c:pt idx="28">
                  <c:v>11.183350533195734</c:v>
                </c:pt>
                <c:pt idx="29">
                  <c:v>8.4920634920634921</c:v>
                </c:pt>
                <c:pt idx="30">
                  <c:v>7.5912698412698401</c:v>
                </c:pt>
                <c:pt idx="31">
                  <c:v>6.5912698412698409</c:v>
                </c:pt>
                <c:pt idx="32">
                  <c:v>7.3489278752436649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861296"/>
        <c:axId val="879861856"/>
      </c:lineChart>
      <c:dateAx>
        <c:axId val="879861296"/>
        <c:scaling>
          <c:orientation val="minMax"/>
          <c:max val="42887"/>
          <c:min val="40513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879861856"/>
        <c:crosses val="autoZero"/>
        <c:auto val="1"/>
        <c:lblOffset val="100"/>
        <c:baseTimeUnit val="months"/>
        <c:majorUnit val="6"/>
        <c:majorTimeUnit val="months"/>
      </c:dateAx>
      <c:valAx>
        <c:axId val="879861856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8798612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124208150527338"/>
          <c:w val="0.9627603570611124"/>
          <c:h val="0.231049585887620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00244385440046E-2"/>
          <c:y val="0.1191162475751255"/>
          <c:w val="0.88708919600093206"/>
          <c:h val="0.53573595476022229"/>
        </c:manualLayout>
      </c:layout>
      <c:lineChart>
        <c:grouping val="standard"/>
        <c:varyColors val="0"/>
        <c:ser>
          <c:idx val="2"/>
          <c:order val="0"/>
          <c:tx>
            <c:strRef>
              <c:f>'G5'!$K$59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'G5'!$C$62:$C$96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'G5'!$K$62:$K$96</c:f>
              <c:numCache>
                <c:formatCode>0.0</c:formatCode>
                <c:ptCount val="35"/>
                <c:pt idx="0">
                  <c:v>11.78066378066378</c:v>
                </c:pt>
                <c:pt idx="1">
                  <c:v>13.684210526315788</c:v>
                </c:pt>
                <c:pt idx="2">
                  <c:v>13.759398496240602</c:v>
                </c:pt>
                <c:pt idx="3">
                  <c:v>10.259332454984628</c:v>
                </c:pt>
                <c:pt idx="4">
                  <c:v>13.030303030303028</c:v>
                </c:pt>
                <c:pt idx="5">
                  <c:v>15.454545454545453</c:v>
                </c:pt>
                <c:pt idx="6">
                  <c:v>17.777777777777779</c:v>
                </c:pt>
                <c:pt idx="7">
                  <c:v>20.740740740740744</c:v>
                </c:pt>
                <c:pt idx="8">
                  <c:v>22.489393418185987</c:v>
                </c:pt>
                <c:pt idx="9">
                  <c:v>19.166666666666668</c:v>
                </c:pt>
                <c:pt idx="10">
                  <c:v>19.166666666666664</c:v>
                </c:pt>
                <c:pt idx="11">
                  <c:v>18.571428571428569</c:v>
                </c:pt>
                <c:pt idx="12">
                  <c:v>18.571428571428573</c:v>
                </c:pt>
                <c:pt idx="13">
                  <c:v>20.888888888888889</c:v>
                </c:pt>
                <c:pt idx="14">
                  <c:v>18.140056022408963</c:v>
                </c:pt>
                <c:pt idx="15">
                  <c:v>20.512820512820511</c:v>
                </c:pt>
                <c:pt idx="16">
                  <c:v>20.063492063492063</c:v>
                </c:pt>
                <c:pt idx="17">
                  <c:v>16.25</c:v>
                </c:pt>
                <c:pt idx="18">
                  <c:v>19.111111111111111</c:v>
                </c:pt>
                <c:pt idx="19">
                  <c:v>17.260348583877995</c:v>
                </c:pt>
                <c:pt idx="20">
                  <c:v>22.222222222222225</c:v>
                </c:pt>
                <c:pt idx="21">
                  <c:v>19.966329966329965</c:v>
                </c:pt>
                <c:pt idx="22">
                  <c:v>13.333333333333334</c:v>
                </c:pt>
                <c:pt idx="23">
                  <c:v>16.19047619047619</c:v>
                </c:pt>
                <c:pt idx="24">
                  <c:v>16.296296296296298</c:v>
                </c:pt>
                <c:pt idx="25">
                  <c:v>21.481481481481481</c:v>
                </c:pt>
                <c:pt idx="26">
                  <c:v>12.38095238095238</c:v>
                </c:pt>
                <c:pt idx="27">
                  <c:v>19.035409035409035</c:v>
                </c:pt>
                <c:pt idx="28">
                  <c:v>19.313131313131311</c:v>
                </c:pt>
                <c:pt idx="29">
                  <c:v>13.80952380952381</c:v>
                </c:pt>
                <c:pt idx="30">
                  <c:v>17.999999999999996</c:v>
                </c:pt>
                <c:pt idx="31">
                  <c:v>18.531746031746032</c:v>
                </c:pt>
                <c:pt idx="32">
                  <c:v>19.454545454545453</c:v>
                </c:pt>
                <c:pt idx="33">
                  <c:v>18.666666666666664</c:v>
                </c:pt>
                <c:pt idx="34">
                  <c:v>17.333333333333332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'G5'!$P$59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'G5'!$C$62:$C$96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'G5'!$P$62:$P$96</c:f>
              <c:numCache>
                <c:formatCode>0.0</c:formatCode>
                <c:ptCount val="35"/>
                <c:pt idx="0">
                  <c:v>4.4617604617604618</c:v>
                </c:pt>
                <c:pt idx="1">
                  <c:v>2.807017543859649</c:v>
                </c:pt>
                <c:pt idx="2">
                  <c:v>11.781954887218046</c:v>
                </c:pt>
                <c:pt idx="3">
                  <c:v>13.599316142794402</c:v>
                </c:pt>
                <c:pt idx="4">
                  <c:v>7.5757575757575761</c:v>
                </c:pt>
                <c:pt idx="5">
                  <c:v>10</c:v>
                </c:pt>
                <c:pt idx="6">
                  <c:v>12.222222222222221</c:v>
                </c:pt>
                <c:pt idx="7">
                  <c:v>15.43859649122807</c:v>
                </c:pt>
                <c:pt idx="8">
                  <c:v>13.678477238848757</c:v>
                </c:pt>
                <c:pt idx="9">
                  <c:v>12.916666666666668</c:v>
                </c:pt>
                <c:pt idx="10">
                  <c:v>11.25</c:v>
                </c:pt>
                <c:pt idx="11">
                  <c:v>13.80952380952381</c:v>
                </c:pt>
                <c:pt idx="12">
                  <c:v>17.142857142857142</c:v>
                </c:pt>
                <c:pt idx="13">
                  <c:v>15.111111111111109</c:v>
                </c:pt>
                <c:pt idx="14">
                  <c:v>17.861811391223156</c:v>
                </c:pt>
                <c:pt idx="15">
                  <c:v>19.487179487179489</c:v>
                </c:pt>
                <c:pt idx="16">
                  <c:v>16.424603174603174</c:v>
                </c:pt>
                <c:pt idx="17">
                  <c:v>14.583333333333334</c:v>
                </c:pt>
                <c:pt idx="18">
                  <c:v>16</c:v>
                </c:pt>
                <c:pt idx="19">
                  <c:v>16.225490196078432</c:v>
                </c:pt>
                <c:pt idx="20">
                  <c:v>12.888888888888889</c:v>
                </c:pt>
                <c:pt idx="21">
                  <c:v>20.45117845117845</c:v>
                </c:pt>
                <c:pt idx="22">
                  <c:v>21.212121212121211</c:v>
                </c:pt>
                <c:pt idx="23">
                  <c:v>11.904761904761905</c:v>
                </c:pt>
                <c:pt idx="24">
                  <c:v>17.777777777777779</c:v>
                </c:pt>
                <c:pt idx="25">
                  <c:v>14.814814814814813</c:v>
                </c:pt>
                <c:pt idx="26">
                  <c:v>17.142857142857142</c:v>
                </c:pt>
                <c:pt idx="27">
                  <c:v>17.216117216117219</c:v>
                </c:pt>
                <c:pt idx="28">
                  <c:v>15.535353535353536</c:v>
                </c:pt>
                <c:pt idx="29">
                  <c:v>9.9470899470899479</c:v>
                </c:pt>
                <c:pt idx="30">
                  <c:v>11.333333333333334</c:v>
                </c:pt>
                <c:pt idx="31">
                  <c:v>14.404761904761903</c:v>
                </c:pt>
                <c:pt idx="32">
                  <c:v>7.7710437710437699</c:v>
                </c:pt>
                <c:pt idx="33">
                  <c:v>14.666666666666664</c:v>
                </c:pt>
                <c:pt idx="34">
                  <c:v>13.999999999999998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'G5'!$L$59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'G5'!$C$62:$C$96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'G5'!$L$62:$L$96</c:f>
              <c:numCache>
                <c:formatCode>0.0</c:formatCode>
                <c:ptCount val="35"/>
                <c:pt idx="0">
                  <c:v>18.112554112554111</c:v>
                </c:pt>
                <c:pt idx="1">
                  <c:v>17.543859649122805</c:v>
                </c:pt>
                <c:pt idx="2">
                  <c:v>18.854636591478695</c:v>
                </c:pt>
                <c:pt idx="3">
                  <c:v>19.548811092289352</c:v>
                </c:pt>
                <c:pt idx="4">
                  <c:v>17.878787878787879</c:v>
                </c:pt>
                <c:pt idx="5">
                  <c:v>18.181818181818183</c:v>
                </c:pt>
                <c:pt idx="6">
                  <c:v>14.444444444444448</c:v>
                </c:pt>
                <c:pt idx="7">
                  <c:v>14.819401444788442</c:v>
                </c:pt>
                <c:pt idx="8">
                  <c:v>15.231051484921455</c:v>
                </c:pt>
                <c:pt idx="9">
                  <c:v>12.5</c:v>
                </c:pt>
                <c:pt idx="10">
                  <c:v>14.583333333333334</c:v>
                </c:pt>
                <c:pt idx="11">
                  <c:v>18.571428571428573</c:v>
                </c:pt>
                <c:pt idx="12">
                  <c:v>17.619047619047617</c:v>
                </c:pt>
                <c:pt idx="13">
                  <c:v>19.555555555555557</c:v>
                </c:pt>
                <c:pt idx="14">
                  <c:v>15.671335200746963</c:v>
                </c:pt>
                <c:pt idx="15">
                  <c:v>20</c:v>
                </c:pt>
                <c:pt idx="16">
                  <c:v>18.829365079365083</c:v>
                </c:pt>
                <c:pt idx="17">
                  <c:v>19.166666666666668</c:v>
                </c:pt>
                <c:pt idx="18">
                  <c:v>14.666666666666666</c:v>
                </c:pt>
                <c:pt idx="19">
                  <c:v>12.946623093681916</c:v>
                </c:pt>
                <c:pt idx="20">
                  <c:v>11.111111111111112</c:v>
                </c:pt>
                <c:pt idx="21">
                  <c:v>15.265993265993266</c:v>
                </c:pt>
                <c:pt idx="22">
                  <c:v>16.969696969696972</c:v>
                </c:pt>
                <c:pt idx="23">
                  <c:v>10</c:v>
                </c:pt>
                <c:pt idx="24">
                  <c:v>17.037037037037038</c:v>
                </c:pt>
                <c:pt idx="25">
                  <c:v>15.555555555555555</c:v>
                </c:pt>
                <c:pt idx="26">
                  <c:v>12.857142857142859</c:v>
                </c:pt>
                <c:pt idx="27">
                  <c:v>19.780219780219781</c:v>
                </c:pt>
                <c:pt idx="28">
                  <c:v>18.202020202020201</c:v>
                </c:pt>
                <c:pt idx="29">
                  <c:v>12.751322751322752</c:v>
                </c:pt>
                <c:pt idx="30">
                  <c:v>20</c:v>
                </c:pt>
                <c:pt idx="31">
                  <c:v>10.198412698412698</c:v>
                </c:pt>
                <c:pt idx="32">
                  <c:v>13.771043771043773</c:v>
                </c:pt>
                <c:pt idx="33">
                  <c:v>18</c:v>
                </c:pt>
                <c:pt idx="34">
                  <c:v>10.666666666666668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'G5'!$H$59</c:f>
              <c:strCache>
                <c:ptCount val="1"/>
                <c:pt idx="0">
                  <c:v>Llevarlos al Banco de la República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'G5'!$C$62:$C$96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'G5'!$H$62:$H$96</c:f>
              <c:numCache>
                <c:formatCode>0.0</c:formatCode>
                <c:ptCount val="35"/>
                <c:pt idx="0">
                  <c:v>9.8614718614718626</c:v>
                </c:pt>
                <c:pt idx="1">
                  <c:v>12.280701754385968</c:v>
                </c:pt>
                <c:pt idx="2">
                  <c:v>12.255639097744361</c:v>
                </c:pt>
                <c:pt idx="3">
                  <c:v>9.933370976849238</c:v>
                </c:pt>
                <c:pt idx="4">
                  <c:v>10</c:v>
                </c:pt>
                <c:pt idx="5">
                  <c:v>8.4848484848484862</c:v>
                </c:pt>
                <c:pt idx="6">
                  <c:v>9.2592592592592595</c:v>
                </c:pt>
                <c:pt idx="7">
                  <c:v>7.2732484806788218</c:v>
                </c:pt>
                <c:pt idx="8">
                  <c:v>4.8801742919389977</c:v>
                </c:pt>
                <c:pt idx="9">
                  <c:v>2.0833333333333335</c:v>
                </c:pt>
                <c:pt idx="10">
                  <c:v>4.166666666666667</c:v>
                </c:pt>
                <c:pt idx="11">
                  <c:v>3.8095238095238098</c:v>
                </c:pt>
                <c:pt idx="12">
                  <c:v>7.1428571428571423</c:v>
                </c:pt>
                <c:pt idx="13">
                  <c:v>4.4444444444444446</c:v>
                </c:pt>
                <c:pt idx="14">
                  <c:v>1.8095238095238095</c:v>
                </c:pt>
                <c:pt idx="15">
                  <c:v>4.615384615384615</c:v>
                </c:pt>
                <c:pt idx="16">
                  <c:v>1.3333333333333335</c:v>
                </c:pt>
                <c:pt idx="17">
                  <c:v>5.416666666666667</c:v>
                </c:pt>
                <c:pt idx="18">
                  <c:v>4.8888888888888893</c:v>
                </c:pt>
                <c:pt idx="19">
                  <c:v>5.4684095860566453</c:v>
                </c:pt>
                <c:pt idx="20">
                  <c:v>4.4444444444444446</c:v>
                </c:pt>
                <c:pt idx="21">
                  <c:v>3.1515151515151518</c:v>
                </c:pt>
                <c:pt idx="22">
                  <c:v>10.909090909090908</c:v>
                </c:pt>
                <c:pt idx="23">
                  <c:v>8.5714285714285694</c:v>
                </c:pt>
                <c:pt idx="24">
                  <c:v>6.666666666666667</c:v>
                </c:pt>
                <c:pt idx="25">
                  <c:v>5.1851851851851851</c:v>
                </c:pt>
                <c:pt idx="26">
                  <c:v>6.666666666666667</c:v>
                </c:pt>
                <c:pt idx="27">
                  <c:v>4.1636141636141639</c:v>
                </c:pt>
                <c:pt idx="28">
                  <c:v>5.1111111111111116</c:v>
                </c:pt>
                <c:pt idx="29">
                  <c:v>5.5026455026455023</c:v>
                </c:pt>
                <c:pt idx="30">
                  <c:v>3.9999999999999996</c:v>
                </c:pt>
                <c:pt idx="31">
                  <c:v>5</c:v>
                </c:pt>
                <c:pt idx="32">
                  <c:v>3.4074074074074074</c:v>
                </c:pt>
                <c:pt idx="33">
                  <c:v>6</c:v>
                </c:pt>
                <c:pt idx="34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'G5'!$D$59</c:f>
              <c:strCache>
                <c:ptCount val="1"/>
                <c:pt idx="0">
                  <c:v>Comprar títulos de deuda pública</c:v>
                </c:pt>
              </c:strCache>
            </c:strRef>
          </c:tx>
          <c:marker>
            <c:symbol val="none"/>
          </c:marker>
          <c:cat>
            <c:numRef>
              <c:f>'G5'!$C$62:$C$96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'G5'!$D$62:$D$96</c:f>
              <c:numCache>
                <c:formatCode>0.0</c:formatCode>
                <c:ptCount val="35"/>
                <c:pt idx="0">
                  <c:v>11.763347763347763</c:v>
                </c:pt>
                <c:pt idx="1">
                  <c:v>14.035087719298245</c:v>
                </c:pt>
                <c:pt idx="2">
                  <c:v>12.355889724310778</c:v>
                </c:pt>
                <c:pt idx="3">
                  <c:v>10.857048748353098</c:v>
                </c:pt>
                <c:pt idx="4">
                  <c:v>12.727272727272728</c:v>
                </c:pt>
                <c:pt idx="5">
                  <c:v>13.030303030303028</c:v>
                </c:pt>
                <c:pt idx="6">
                  <c:v>11.481481481481481</c:v>
                </c:pt>
                <c:pt idx="7">
                  <c:v>7.6654053434239202</c:v>
                </c:pt>
                <c:pt idx="8">
                  <c:v>12.184382524939801</c:v>
                </c:pt>
                <c:pt idx="9">
                  <c:v>14.166666666666666</c:v>
                </c:pt>
                <c:pt idx="10">
                  <c:v>9.1666666666666661</c:v>
                </c:pt>
                <c:pt idx="11">
                  <c:v>10.476190476190476</c:v>
                </c:pt>
                <c:pt idx="12">
                  <c:v>10</c:v>
                </c:pt>
                <c:pt idx="13">
                  <c:v>8</c:v>
                </c:pt>
                <c:pt idx="14">
                  <c:v>9.7908496732026151</c:v>
                </c:pt>
                <c:pt idx="15">
                  <c:v>7.6923076923076925</c:v>
                </c:pt>
                <c:pt idx="16">
                  <c:v>12.198412698412698</c:v>
                </c:pt>
                <c:pt idx="17">
                  <c:v>10</c:v>
                </c:pt>
                <c:pt idx="18">
                  <c:v>9.3333333333333339</c:v>
                </c:pt>
                <c:pt idx="19">
                  <c:v>10.294117647058822</c:v>
                </c:pt>
                <c:pt idx="20">
                  <c:v>9.7777777777777786</c:v>
                </c:pt>
                <c:pt idx="21">
                  <c:v>4.6666666666666661</c:v>
                </c:pt>
                <c:pt idx="22">
                  <c:v>4.2424242424242422</c:v>
                </c:pt>
                <c:pt idx="23">
                  <c:v>10</c:v>
                </c:pt>
                <c:pt idx="24">
                  <c:v>11.851851851851853</c:v>
                </c:pt>
                <c:pt idx="25">
                  <c:v>4.4444444444444438</c:v>
                </c:pt>
                <c:pt idx="26">
                  <c:v>11.904761904761905</c:v>
                </c:pt>
                <c:pt idx="27">
                  <c:v>7.350427350427351</c:v>
                </c:pt>
                <c:pt idx="28">
                  <c:v>6.141414141414141</c:v>
                </c:pt>
                <c:pt idx="29">
                  <c:v>14.232804232804236</c:v>
                </c:pt>
                <c:pt idx="30">
                  <c:v>12.000000000000002</c:v>
                </c:pt>
                <c:pt idx="31">
                  <c:v>13.888888888888889</c:v>
                </c:pt>
                <c:pt idx="32">
                  <c:v>10.363636363636363</c:v>
                </c:pt>
                <c:pt idx="33">
                  <c:v>10</c:v>
                </c:pt>
                <c:pt idx="34">
                  <c:v>9.3333333333333339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'G5'!$N$59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'G5'!$C$62:$C$96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'G5'!$N$62:$N$96</c:f>
              <c:numCache>
                <c:formatCode>0.0</c:formatCode>
                <c:ptCount val="35"/>
                <c:pt idx="0">
                  <c:v>1.5584415584415585</c:v>
                </c:pt>
                <c:pt idx="1">
                  <c:v>2.4561403508771931</c:v>
                </c:pt>
                <c:pt idx="2">
                  <c:v>2.070175438596491</c:v>
                </c:pt>
                <c:pt idx="3">
                  <c:v>2.6031746031746033</c:v>
                </c:pt>
                <c:pt idx="4">
                  <c:v>3.6363636363636362</c:v>
                </c:pt>
                <c:pt idx="5">
                  <c:v>3.0303030303030307</c:v>
                </c:pt>
                <c:pt idx="6">
                  <c:v>3.3333333333333339</c:v>
                </c:pt>
                <c:pt idx="7">
                  <c:v>1.4035087719298245</c:v>
                </c:pt>
                <c:pt idx="8">
                  <c:v>1.1764705882352942</c:v>
                </c:pt>
                <c:pt idx="9">
                  <c:v>5</c:v>
                </c:pt>
                <c:pt idx="10">
                  <c:v>3.3333333333333335</c:v>
                </c:pt>
                <c:pt idx="11">
                  <c:v>3.3333333333333335</c:v>
                </c:pt>
                <c:pt idx="12">
                  <c:v>2.3809523809523809</c:v>
                </c:pt>
                <c:pt idx="13">
                  <c:v>4.8888888888888893</c:v>
                </c:pt>
                <c:pt idx="14">
                  <c:v>3.2380952380952377</c:v>
                </c:pt>
                <c:pt idx="15">
                  <c:v>3.0769230769230771</c:v>
                </c:pt>
                <c:pt idx="16">
                  <c:v>7.9444444444444446</c:v>
                </c:pt>
                <c:pt idx="17">
                  <c:v>5.416666666666667</c:v>
                </c:pt>
                <c:pt idx="18">
                  <c:v>9.3333333333333339</c:v>
                </c:pt>
                <c:pt idx="19">
                  <c:v>9.0250544662309355</c:v>
                </c:pt>
                <c:pt idx="20">
                  <c:v>5.7777777777777777</c:v>
                </c:pt>
                <c:pt idx="21">
                  <c:v>6.6329966329966323</c:v>
                </c:pt>
                <c:pt idx="22">
                  <c:v>3.0303030303030298</c:v>
                </c:pt>
                <c:pt idx="23">
                  <c:v>8.5714285714285712</c:v>
                </c:pt>
                <c:pt idx="24">
                  <c:v>8.148148148148147</c:v>
                </c:pt>
                <c:pt idx="25">
                  <c:v>7.4074074074074066</c:v>
                </c:pt>
                <c:pt idx="26">
                  <c:v>3.8095238095238093</c:v>
                </c:pt>
                <c:pt idx="27">
                  <c:v>6.0439560439560447</c:v>
                </c:pt>
                <c:pt idx="28">
                  <c:v>3.0303030303030298</c:v>
                </c:pt>
                <c:pt idx="29">
                  <c:v>6.2433862433862428</c:v>
                </c:pt>
                <c:pt idx="30">
                  <c:v>6.666666666666667</c:v>
                </c:pt>
                <c:pt idx="31">
                  <c:v>2.2222222222222223</c:v>
                </c:pt>
                <c:pt idx="32">
                  <c:v>9.0909090909090917</c:v>
                </c:pt>
                <c:pt idx="33">
                  <c:v>5.333333333333333</c:v>
                </c:pt>
                <c:pt idx="34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5246832"/>
        <c:axId val="875247392"/>
      </c:lineChart>
      <c:dateAx>
        <c:axId val="875246832"/>
        <c:scaling>
          <c:orientation val="minMax"/>
          <c:max val="42887"/>
          <c:min val="40513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875247392"/>
        <c:crosses val="autoZero"/>
        <c:auto val="0"/>
        <c:lblOffset val="100"/>
        <c:baseTimeUnit val="months"/>
        <c:majorUnit val="6"/>
        <c:majorTimeUnit val="months"/>
      </c:dateAx>
      <c:valAx>
        <c:axId val="8752473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8752468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988678396954057"/>
          <c:w val="1"/>
          <c:h val="0.240113216030459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0689181579368E-2"/>
          <c:y val="0.11738241308793455"/>
          <c:w val="0.89910858298233343"/>
          <c:h val="0.60382091592013698"/>
        </c:manualLayout>
      </c:layout>
      <c:lineChart>
        <c:grouping val="standard"/>
        <c:varyColors val="0"/>
        <c:ser>
          <c:idx val="2"/>
          <c:order val="0"/>
          <c:tx>
            <c:strRef>
              <c:f>'G5'!$K$100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'G5'!$C$103:$C$137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'G5'!$K$103:$K$137</c:f>
              <c:numCache>
                <c:formatCode>0.0</c:formatCode>
                <c:ptCount val="35"/>
                <c:pt idx="0">
                  <c:v>32.38095238095238</c:v>
                </c:pt>
                <c:pt idx="1">
                  <c:v>21.904761904761905</c:v>
                </c:pt>
                <c:pt idx="2">
                  <c:v>18.293650793650794</c:v>
                </c:pt>
                <c:pt idx="3">
                  <c:v>24.444444444444443</c:v>
                </c:pt>
                <c:pt idx="4">
                  <c:v>21.904761904761905</c:v>
                </c:pt>
                <c:pt idx="5">
                  <c:v>26.666666666666668</c:v>
                </c:pt>
                <c:pt idx="6">
                  <c:v>28.571428571428569</c:v>
                </c:pt>
                <c:pt idx="7">
                  <c:v>23.809523809523807</c:v>
                </c:pt>
                <c:pt idx="8">
                  <c:v>28.888888888888886</c:v>
                </c:pt>
                <c:pt idx="9">
                  <c:v>29.523809523809526</c:v>
                </c:pt>
                <c:pt idx="10">
                  <c:v>25.555555555555554</c:v>
                </c:pt>
                <c:pt idx="11">
                  <c:v>29.523809523809526</c:v>
                </c:pt>
                <c:pt idx="12">
                  <c:v>30.476190476190474</c:v>
                </c:pt>
                <c:pt idx="13">
                  <c:v>30.476190476190474</c:v>
                </c:pt>
                <c:pt idx="14">
                  <c:v>29.523809523809526</c:v>
                </c:pt>
                <c:pt idx="15">
                  <c:v>33.333333333333329</c:v>
                </c:pt>
                <c:pt idx="16">
                  <c:v>28.571428571428569</c:v>
                </c:pt>
                <c:pt idx="17">
                  <c:v>28.571428571428569</c:v>
                </c:pt>
                <c:pt idx="18">
                  <c:v>29.523809523809526</c:v>
                </c:pt>
                <c:pt idx="19">
                  <c:v>32.38095238095238</c:v>
                </c:pt>
                <c:pt idx="20">
                  <c:v>29.523809523809526</c:v>
                </c:pt>
                <c:pt idx="21">
                  <c:v>33.333333333333329</c:v>
                </c:pt>
                <c:pt idx="22">
                  <c:v>33.333333333333329</c:v>
                </c:pt>
                <c:pt idx="23">
                  <c:v>33.333333333333329</c:v>
                </c:pt>
                <c:pt idx="24">
                  <c:v>33.333333333333329</c:v>
                </c:pt>
                <c:pt idx="25">
                  <c:v>31.666666666666664</c:v>
                </c:pt>
                <c:pt idx="26">
                  <c:v>29.333333333333332</c:v>
                </c:pt>
                <c:pt idx="27">
                  <c:v>32</c:v>
                </c:pt>
                <c:pt idx="28">
                  <c:v>32</c:v>
                </c:pt>
                <c:pt idx="29">
                  <c:v>33.333333333333329</c:v>
                </c:pt>
                <c:pt idx="30">
                  <c:v>30.666666666666664</c:v>
                </c:pt>
                <c:pt idx="31">
                  <c:v>31.666666666666664</c:v>
                </c:pt>
                <c:pt idx="32">
                  <c:v>32</c:v>
                </c:pt>
                <c:pt idx="33">
                  <c:v>28.333333333333332</c:v>
                </c:pt>
                <c:pt idx="34">
                  <c:v>31.666666666666664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'G5'!$N$100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'G5'!$C$103:$C$137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'G5'!$N$103:$N$137</c:f>
              <c:numCache>
                <c:formatCode>0.0</c:formatCode>
                <c:ptCount val="35"/>
                <c:pt idx="0">
                  <c:v>8.5714285714285712</c:v>
                </c:pt>
                <c:pt idx="1">
                  <c:v>12.380952380952381</c:v>
                </c:pt>
                <c:pt idx="2">
                  <c:v>12.698412698412698</c:v>
                </c:pt>
                <c:pt idx="3">
                  <c:v>7.7777777777777777</c:v>
                </c:pt>
                <c:pt idx="4">
                  <c:v>12.380952380952381</c:v>
                </c:pt>
                <c:pt idx="5">
                  <c:v>10.476190476190474</c:v>
                </c:pt>
                <c:pt idx="6">
                  <c:v>16.19047619047619</c:v>
                </c:pt>
                <c:pt idx="7">
                  <c:v>16.19047619047619</c:v>
                </c:pt>
                <c:pt idx="8">
                  <c:v>14.444444444444446</c:v>
                </c:pt>
                <c:pt idx="9">
                  <c:v>15.238095238095237</c:v>
                </c:pt>
                <c:pt idx="10">
                  <c:v>14.444444444444446</c:v>
                </c:pt>
                <c:pt idx="11">
                  <c:v>16.19047619047619</c:v>
                </c:pt>
                <c:pt idx="12">
                  <c:v>17.142857142857142</c:v>
                </c:pt>
                <c:pt idx="13">
                  <c:v>18.095238095238095</c:v>
                </c:pt>
                <c:pt idx="14">
                  <c:v>14.285714285714285</c:v>
                </c:pt>
                <c:pt idx="15">
                  <c:v>12.222222222222223</c:v>
                </c:pt>
                <c:pt idx="16">
                  <c:v>14.285714285714285</c:v>
                </c:pt>
                <c:pt idx="17">
                  <c:v>13.333333333333334</c:v>
                </c:pt>
                <c:pt idx="18">
                  <c:v>15.238095238095239</c:v>
                </c:pt>
                <c:pt idx="19">
                  <c:v>18.095238095238095</c:v>
                </c:pt>
                <c:pt idx="20">
                  <c:v>14.285714285714288</c:v>
                </c:pt>
                <c:pt idx="21">
                  <c:v>15.555555555555555</c:v>
                </c:pt>
                <c:pt idx="22">
                  <c:v>14.666666666666666</c:v>
                </c:pt>
                <c:pt idx="23">
                  <c:v>21.666666666666668</c:v>
                </c:pt>
                <c:pt idx="24">
                  <c:v>16.666666666666668</c:v>
                </c:pt>
                <c:pt idx="25">
                  <c:v>20</c:v>
                </c:pt>
                <c:pt idx="26">
                  <c:v>21.333333333333332</c:v>
                </c:pt>
                <c:pt idx="27">
                  <c:v>20</c:v>
                </c:pt>
                <c:pt idx="28">
                  <c:v>18.666666666666668</c:v>
                </c:pt>
                <c:pt idx="29">
                  <c:v>21.333333333333332</c:v>
                </c:pt>
                <c:pt idx="30">
                  <c:v>24</c:v>
                </c:pt>
                <c:pt idx="31">
                  <c:v>16.666666666666668</c:v>
                </c:pt>
                <c:pt idx="32">
                  <c:v>24.000000000000004</c:v>
                </c:pt>
                <c:pt idx="33">
                  <c:v>13.333333333333334</c:v>
                </c:pt>
                <c:pt idx="34">
                  <c:v>23.333333333333332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'G5'!$P$100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'G5'!$C$103:$C$137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'G5'!$P$103:$P$137</c:f>
              <c:numCache>
                <c:formatCode>0.0</c:formatCode>
                <c:ptCount val="35"/>
                <c:pt idx="0">
                  <c:v>20</c:v>
                </c:pt>
                <c:pt idx="1">
                  <c:v>13.333333333333334</c:v>
                </c:pt>
                <c:pt idx="2">
                  <c:v>13.531746031746032</c:v>
                </c:pt>
                <c:pt idx="3">
                  <c:v>20</c:v>
                </c:pt>
                <c:pt idx="4">
                  <c:v>18.095238095238095</c:v>
                </c:pt>
                <c:pt idx="5">
                  <c:v>12.38095238095238</c:v>
                </c:pt>
                <c:pt idx="6">
                  <c:v>13.333333333333334</c:v>
                </c:pt>
                <c:pt idx="7">
                  <c:v>14.285714285714285</c:v>
                </c:pt>
                <c:pt idx="8">
                  <c:v>12.222222222222225</c:v>
                </c:pt>
                <c:pt idx="9">
                  <c:v>17.142857142857142</c:v>
                </c:pt>
                <c:pt idx="10">
                  <c:v>20</c:v>
                </c:pt>
                <c:pt idx="11">
                  <c:v>21.904761904761905</c:v>
                </c:pt>
                <c:pt idx="12">
                  <c:v>21.904761904761905</c:v>
                </c:pt>
                <c:pt idx="13">
                  <c:v>21.904761904761905</c:v>
                </c:pt>
                <c:pt idx="14">
                  <c:v>20.952380952380953</c:v>
                </c:pt>
                <c:pt idx="15">
                  <c:v>18.888888888888889</c:v>
                </c:pt>
                <c:pt idx="16">
                  <c:v>16.19047619047619</c:v>
                </c:pt>
                <c:pt idx="17">
                  <c:v>19.047619047619047</c:v>
                </c:pt>
                <c:pt idx="18">
                  <c:v>16.19047619047619</c:v>
                </c:pt>
                <c:pt idx="19">
                  <c:v>11.428571428571427</c:v>
                </c:pt>
                <c:pt idx="20">
                  <c:v>13.333333333333334</c:v>
                </c:pt>
                <c:pt idx="21">
                  <c:v>17.777777777777775</c:v>
                </c:pt>
                <c:pt idx="22">
                  <c:v>17.333333333333336</c:v>
                </c:pt>
                <c:pt idx="23">
                  <c:v>11.666666666666666</c:v>
                </c:pt>
                <c:pt idx="24">
                  <c:v>18.333333333333336</c:v>
                </c:pt>
                <c:pt idx="25">
                  <c:v>11.666666666666666</c:v>
                </c:pt>
                <c:pt idx="26">
                  <c:v>14.666666666666666</c:v>
                </c:pt>
                <c:pt idx="27">
                  <c:v>18.666666666666668</c:v>
                </c:pt>
                <c:pt idx="28">
                  <c:v>18.666666666666664</c:v>
                </c:pt>
                <c:pt idx="29">
                  <c:v>17.333333333333332</c:v>
                </c:pt>
                <c:pt idx="30">
                  <c:v>22.666666666666668</c:v>
                </c:pt>
                <c:pt idx="31">
                  <c:v>11.666666666666666</c:v>
                </c:pt>
                <c:pt idx="32">
                  <c:v>18.666666666666668</c:v>
                </c:pt>
                <c:pt idx="33">
                  <c:v>14.111111111111111</c:v>
                </c:pt>
                <c:pt idx="34">
                  <c:v>15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'G5'!$M$100</c:f>
              <c:strCache>
                <c:ptCount val="1"/>
                <c:pt idx="0">
                  <c:v>Prestar a constructores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'G5'!$C$103:$C$137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'G5'!$M$103:$M$137</c:f>
              <c:numCache>
                <c:formatCode>0.0</c:formatCode>
                <c:ptCount val="35"/>
                <c:pt idx="0">
                  <c:v>0</c:v>
                </c:pt>
                <c:pt idx="1">
                  <c:v>1.9047619047619047</c:v>
                </c:pt>
                <c:pt idx="2">
                  <c:v>3.8095238095238093</c:v>
                </c:pt>
                <c:pt idx="3">
                  <c:v>3.3333333333333335</c:v>
                </c:pt>
                <c:pt idx="4">
                  <c:v>4.7619047619047619</c:v>
                </c:pt>
                <c:pt idx="5">
                  <c:v>2.8571428571428568</c:v>
                </c:pt>
                <c:pt idx="6">
                  <c:v>1.9047619047619047</c:v>
                </c:pt>
                <c:pt idx="7">
                  <c:v>2.8571428571428568</c:v>
                </c:pt>
                <c:pt idx="8">
                  <c:v>0</c:v>
                </c:pt>
                <c:pt idx="9">
                  <c:v>6.6666666666666652</c:v>
                </c:pt>
                <c:pt idx="10">
                  <c:v>2.2222222222222223</c:v>
                </c:pt>
                <c:pt idx="11">
                  <c:v>2.8571428571428568</c:v>
                </c:pt>
                <c:pt idx="12">
                  <c:v>3.8095238095238093</c:v>
                </c:pt>
                <c:pt idx="13">
                  <c:v>5.7142857142857144</c:v>
                </c:pt>
                <c:pt idx="14">
                  <c:v>6.666666666666667</c:v>
                </c:pt>
                <c:pt idx="15">
                  <c:v>0</c:v>
                </c:pt>
                <c:pt idx="16">
                  <c:v>4.7619047619047619</c:v>
                </c:pt>
                <c:pt idx="17">
                  <c:v>7.6190476190476186</c:v>
                </c:pt>
                <c:pt idx="18">
                  <c:v>12.38095238095238</c:v>
                </c:pt>
                <c:pt idx="19">
                  <c:v>11.428571428571429</c:v>
                </c:pt>
                <c:pt idx="20">
                  <c:v>6.666666666666667</c:v>
                </c:pt>
                <c:pt idx="21">
                  <c:v>10</c:v>
                </c:pt>
                <c:pt idx="22">
                  <c:v>12</c:v>
                </c:pt>
                <c:pt idx="23">
                  <c:v>11.666666666666666</c:v>
                </c:pt>
                <c:pt idx="24">
                  <c:v>6.666666666666667</c:v>
                </c:pt>
                <c:pt idx="25">
                  <c:v>6.666666666666667</c:v>
                </c:pt>
                <c:pt idx="26">
                  <c:v>5.333333333333333</c:v>
                </c:pt>
                <c:pt idx="27">
                  <c:v>5.333333333333333</c:v>
                </c:pt>
                <c:pt idx="28">
                  <c:v>5.333333333333333</c:v>
                </c:pt>
                <c:pt idx="29">
                  <c:v>8</c:v>
                </c:pt>
                <c:pt idx="30">
                  <c:v>3.9999999999999996</c:v>
                </c:pt>
                <c:pt idx="31">
                  <c:v>5</c:v>
                </c:pt>
                <c:pt idx="32">
                  <c:v>5.333333333333333</c:v>
                </c:pt>
                <c:pt idx="33">
                  <c:v>6.666666666666667</c:v>
                </c:pt>
                <c:pt idx="34">
                  <c:v>6.666666666666667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'G5'!$R$100</c:f>
              <c:strCache>
                <c:ptCount val="1"/>
                <c:pt idx="0">
                  <c:v>Otro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'G5'!$C$103:$C$137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'G5'!$R$103:$R$137</c:f>
              <c:numCache>
                <c:formatCode>0.0</c:formatCode>
                <c:ptCount val="35"/>
                <c:pt idx="0">
                  <c:v>1.9047619047619047</c:v>
                </c:pt>
                <c:pt idx="1">
                  <c:v>0.95238095238095233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1.9047619047619047</c:v>
                </c:pt>
                <c:pt idx="6">
                  <c:v>0.95238095238095233</c:v>
                </c:pt>
                <c:pt idx="7">
                  <c:v>2.8571428571428572</c:v>
                </c:pt>
                <c:pt idx="8">
                  <c:v>0</c:v>
                </c:pt>
                <c:pt idx="9">
                  <c:v>1.9047619047619047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2.6666666666666665</c:v>
                </c:pt>
                <c:pt idx="34">
                  <c:v>3.3333333333333335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'G5'!$J$100</c:f>
              <c:strCache>
                <c:ptCount val="1"/>
                <c:pt idx="0">
                  <c:v>Prestar a entes territoriales o empresas públicas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'G5'!$C$103:$C$137</c:f>
              <c:numCache>
                <c:formatCode>mmm\-yy</c:formatCode>
                <c:ptCount val="35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</c:numCache>
            </c:numRef>
          </c:cat>
          <c:val>
            <c:numRef>
              <c:f>'G5'!$J$103:$J$137</c:f>
              <c:numCache>
                <c:formatCode>0.0</c:formatCode>
                <c:ptCount val="35"/>
                <c:pt idx="0">
                  <c:v>0.95238095238095233</c:v>
                </c:pt>
                <c:pt idx="1">
                  <c:v>6.6666666666666652</c:v>
                </c:pt>
                <c:pt idx="2">
                  <c:v>2.8571428571428572</c:v>
                </c:pt>
                <c:pt idx="3">
                  <c:v>5.5555555555555554</c:v>
                </c:pt>
                <c:pt idx="4">
                  <c:v>4.7619047619047619</c:v>
                </c:pt>
                <c:pt idx="5">
                  <c:v>9.5238095238095237</c:v>
                </c:pt>
                <c:pt idx="6">
                  <c:v>6.666666666666667</c:v>
                </c:pt>
                <c:pt idx="7">
                  <c:v>6.666666666666667</c:v>
                </c:pt>
                <c:pt idx="8">
                  <c:v>6.666666666666667</c:v>
                </c:pt>
                <c:pt idx="9">
                  <c:v>1.9047619047619047</c:v>
                </c:pt>
                <c:pt idx="10">
                  <c:v>1.1111111111111112</c:v>
                </c:pt>
                <c:pt idx="11">
                  <c:v>2.8571428571428572</c:v>
                </c:pt>
                <c:pt idx="12">
                  <c:v>2.8571428571428568</c:v>
                </c:pt>
                <c:pt idx="13">
                  <c:v>4.7619047619047619</c:v>
                </c:pt>
                <c:pt idx="14">
                  <c:v>2.8571428571428568</c:v>
                </c:pt>
                <c:pt idx="15">
                  <c:v>6.666666666666667</c:v>
                </c:pt>
                <c:pt idx="16">
                  <c:v>6.6666666666666652</c:v>
                </c:pt>
                <c:pt idx="17">
                  <c:v>2.8571428571428572</c:v>
                </c:pt>
                <c:pt idx="18">
                  <c:v>0.95238095238095233</c:v>
                </c:pt>
                <c:pt idx="19">
                  <c:v>1.9047619047619047</c:v>
                </c:pt>
                <c:pt idx="20">
                  <c:v>0</c:v>
                </c:pt>
                <c:pt idx="21">
                  <c:v>2.2222222222222223</c:v>
                </c:pt>
                <c:pt idx="22">
                  <c:v>3.9999999999999996</c:v>
                </c:pt>
                <c:pt idx="23">
                  <c:v>0</c:v>
                </c:pt>
                <c:pt idx="24">
                  <c:v>3.3333333333333335</c:v>
                </c:pt>
                <c:pt idx="25">
                  <c:v>0</c:v>
                </c:pt>
                <c:pt idx="26">
                  <c:v>0</c:v>
                </c:pt>
                <c:pt idx="27">
                  <c:v>1.3333333333333333</c:v>
                </c:pt>
                <c:pt idx="28">
                  <c:v>2.6666666666666665</c:v>
                </c:pt>
                <c:pt idx="29">
                  <c:v>1.3333333333333333</c:v>
                </c:pt>
                <c:pt idx="30">
                  <c:v>0</c:v>
                </c:pt>
                <c:pt idx="31">
                  <c:v>0</c:v>
                </c:pt>
                <c:pt idx="32">
                  <c:v>2.6666666666666665</c:v>
                </c:pt>
                <c:pt idx="33">
                  <c:v>0</c:v>
                </c:pt>
                <c:pt idx="34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546112"/>
        <c:axId val="874546672"/>
      </c:lineChart>
      <c:dateAx>
        <c:axId val="874546112"/>
        <c:scaling>
          <c:orientation val="minMax"/>
          <c:max val="42887"/>
          <c:min val="40513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874546672"/>
        <c:crosses val="autoZero"/>
        <c:auto val="1"/>
        <c:lblOffset val="100"/>
        <c:baseTimeUnit val="months"/>
        <c:majorUnit val="6"/>
        <c:majorTimeUnit val="months"/>
      </c:dateAx>
      <c:valAx>
        <c:axId val="87454667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8745461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8027409791286052E-2"/>
          <c:y val="0.79889731427353827"/>
          <c:w val="0.98197258313447555"/>
          <c:h val="0.20110268572646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b="1"/>
              <a:t>A) Bancos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358942052700065E-2"/>
          <c:y val="0.10985575938630922"/>
          <c:w val="0.83158503264015071"/>
          <c:h val="0.60023091718091359"/>
        </c:manualLayout>
      </c:layout>
      <c:lineChart>
        <c:grouping val="standard"/>
        <c:varyColors val="0"/>
        <c:ser>
          <c:idx val="0"/>
          <c:order val="0"/>
          <c:tx>
            <c:strRef>
              <c:f>'G6'!$C$8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'G6'!$B$9:$B$46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'G6'!$C$9:$C$46</c:f>
              <c:numCache>
                <c:formatCode>_(* #,##0.00_);_(* \(#,##0.00\);_(* "-"??_);_(@_)</c:formatCode>
                <c:ptCount val="38"/>
                <c:pt idx="0">
                  <c:v>71.428571428571431</c:v>
                </c:pt>
                <c:pt idx="1">
                  <c:v>46.666666666666664</c:v>
                </c:pt>
                <c:pt idx="2">
                  <c:v>76.470588235294116</c:v>
                </c:pt>
                <c:pt idx="3">
                  <c:v>57.142857142857139</c:v>
                </c:pt>
                <c:pt idx="4">
                  <c:v>55.555555555555557</c:v>
                </c:pt>
                <c:pt idx="5">
                  <c:v>63.157894736842103</c:v>
                </c:pt>
                <c:pt idx="6">
                  <c:v>66.666666666666657</c:v>
                </c:pt>
                <c:pt idx="7">
                  <c:v>47.058823529411761</c:v>
                </c:pt>
                <c:pt idx="8">
                  <c:v>72.222222222222214</c:v>
                </c:pt>
                <c:pt idx="9">
                  <c:v>88.888888888888886</c:v>
                </c:pt>
                <c:pt idx="10">
                  <c:v>84.210526315789465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77.777777777777786</c:v>
                </c:pt>
                <c:pt idx="14">
                  <c:v>76.19047619047619</c:v>
                </c:pt>
                <c:pt idx="15">
                  <c:v>71.428571428571431</c:v>
                </c:pt>
                <c:pt idx="16">
                  <c:v>90.476190476190482</c:v>
                </c:pt>
                <c:pt idx="17">
                  <c:v>65</c:v>
                </c:pt>
                <c:pt idx="18">
                  <c:v>85.714285714285708</c:v>
                </c:pt>
                <c:pt idx="19">
                  <c:v>65.217391304347828</c:v>
                </c:pt>
                <c:pt idx="20">
                  <c:v>36.363636363636367</c:v>
                </c:pt>
                <c:pt idx="21">
                  <c:v>73.68421052631578</c:v>
                </c:pt>
                <c:pt idx="22">
                  <c:v>66.666666666666657</c:v>
                </c:pt>
                <c:pt idx="23">
                  <c:v>77.777777777777786</c:v>
                </c:pt>
                <c:pt idx="24">
                  <c:v>68.421052631578945</c:v>
                </c:pt>
                <c:pt idx="25">
                  <c:v>61.111111111111114</c:v>
                </c:pt>
                <c:pt idx="26">
                  <c:v>62.5</c:v>
                </c:pt>
                <c:pt idx="27">
                  <c:v>46.153846153846153</c:v>
                </c:pt>
                <c:pt idx="28">
                  <c:v>78.571428571428569</c:v>
                </c:pt>
                <c:pt idx="29">
                  <c:v>82.35294117647058</c:v>
                </c:pt>
                <c:pt idx="30">
                  <c:v>46.153846153846153</c:v>
                </c:pt>
                <c:pt idx="31">
                  <c:v>40</c:v>
                </c:pt>
                <c:pt idx="32">
                  <c:v>56.25</c:v>
                </c:pt>
                <c:pt idx="33">
                  <c:v>50</c:v>
                </c:pt>
                <c:pt idx="34">
                  <c:v>80</c:v>
                </c:pt>
                <c:pt idx="35" formatCode="0.00">
                  <c:v>80</c:v>
                </c:pt>
                <c:pt idx="36">
                  <c:v>80</c:v>
                </c:pt>
                <c:pt idx="37">
                  <c:v>82.35294117647058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'G6'!$B$9:$B$46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'G6'!$D$9:$D$46</c:f>
              <c:numCache>
                <c:formatCode>_(* #,##0.00_);_(* \(#,##0.00\);_(* "-"??_);_(@_)</c:formatCode>
                <c:ptCount val="38"/>
                <c:pt idx="0">
                  <c:v>42.857142857142854</c:v>
                </c:pt>
                <c:pt idx="1">
                  <c:v>46.666666666666664</c:v>
                </c:pt>
                <c:pt idx="2">
                  <c:v>88.235294117647058</c:v>
                </c:pt>
                <c:pt idx="3">
                  <c:v>50</c:v>
                </c:pt>
                <c:pt idx="4">
                  <c:v>50</c:v>
                </c:pt>
                <c:pt idx="5">
                  <c:v>63.157894736842103</c:v>
                </c:pt>
                <c:pt idx="6">
                  <c:v>77.777777777777786</c:v>
                </c:pt>
                <c:pt idx="7">
                  <c:v>58.82352941176471</c:v>
                </c:pt>
                <c:pt idx="8">
                  <c:v>55.555555555555557</c:v>
                </c:pt>
                <c:pt idx="9">
                  <c:v>100</c:v>
                </c:pt>
                <c:pt idx="10">
                  <c:v>78.94736842105263</c:v>
                </c:pt>
                <c:pt idx="11">
                  <c:v>82.35294117647058</c:v>
                </c:pt>
                <c:pt idx="12">
                  <c:v>78.94736842105263</c:v>
                </c:pt>
                <c:pt idx="13">
                  <c:v>55.555555555555557</c:v>
                </c:pt>
                <c:pt idx="14">
                  <c:v>71.428571428571431</c:v>
                </c:pt>
                <c:pt idx="15">
                  <c:v>61.904761904761905</c:v>
                </c:pt>
                <c:pt idx="16">
                  <c:v>76.19047619047619</c:v>
                </c:pt>
                <c:pt idx="17">
                  <c:v>75</c:v>
                </c:pt>
                <c:pt idx="18">
                  <c:v>85.714285714285708</c:v>
                </c:pt>
                <c:pt idx="19">
                  <c:v>69.565217391304344</c:v>
                </c:pt>
                <c:pt idx="20">
                  <c:v>52.380952380952387</c:v>
                </c:pt>
                <c:pt idx="21">
                  <c:v>68.421052631578945</c:v>
                </c:pt>
                <c:pt idx="22">
                  <c:v>76.19047619047619</c:v>
                </c:pt>
                <c:pt idx="23">
                  <c:v>72.222222222222214</c:v>
                </c:pt>
                <c:pt idx="24">
                  <c:v>73.68421052631578</c:v>
                </c:pt>
                <c:pt idx="25">
                  <c:v>72.222222222222214</c:v>
                </c:pt>
                <c:pt idx="26">
                  <c:v>81.25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70.588235294117652</c:v>
                </c:pt>
                <c:pt idx="30">
                  <c:v>50</c:v>
                </c:pt>
                <c:pt idx="31">
                  <c:v>33.333333333333329</c:v>
                </c:pt>
                <c:pt idx="32">
                  <c:v>43.75</c:v>
                </c:pt>
                <c:pt idx="33">
                  <c:v>50</c:v>
                </c:pt>
                <c:pt idx="34">
                  <c:v>46.666666666666664</c:v>
                </c:pt>
                <c:pt idx="35" formatCode="0.00">
                  <c:v>53.333333333333336</c:v>
                </c:pt>
                <c:pt idx="36">
                  <c:v>73.333333333333329</c:v>
                </c:pt>
                <c:pt idx="37">
                  <c:v>70.588235294117652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'G6'!$B$9:$B$46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'G6'!$E$9:$E$46</c:f>
              <c:numCache>
                <c:formatCode>_(* #,##0.00_);_(* \(#,##0.00\);_(* "-"??_);_(@_)</c:formatCode>
                <c:ptCount val="38"/>
                <c:pt idx="0">
                  <c:v>57.142857142857139</c:v>
                </c:pt>
                <c:pt idx="1">
                  <c:v>60</c:v>
                </c:pt>
                <c:pt idx="2">
                  <c:v>58.82352941176471</c:v>
                </c:pt>
                <c:pt idx="3">
                  <c:v>57.142857142857139</c:v>
                </c:pt>
                <c:pt idx="4">
                  <c:v>44.444444444444443</c:v>
                </c:pt>
                <c:pt idx="5">
                  <c:v>36.84210526315789</c:v>
                </c:pt>
                <c:pt idx="6">
                  <c:v>66.666666666666657</c:v>
                </c:pt>
                <c:pt idx="7">
                  <c:v>41.17647058823529</c:v>
                </c:pt>
                <c:pt idx="8">
                  <c:v>50</c:v>
                </c:pt>
                <c:pt idx="9">
                  <c:v>66.666666666666657</c:v>
                </c:pt>
                <c:pt idx="10">
                  <c:v>78.94736842105263</c:v>
                </c:pt>
                <c:pt idx="11">
                  <c:v>88.235294117647058</c:v>
                </c:pt>
                <c:pt idx="12">
                  <c:v>63.157894736842103</c:v>
                </c:pt>
                <c:pt idx="13">
                  <c:v>55.555555555555557</c:v>
                </c:pt>
                <c:pt idx="14">
                  <c:v>52.380952380952387</c:v>
                </c:pt>
                <c:pt idx="15">
                  <c:v>71.428571428571431</c:v>
                </c:pt>
                <c:pt idx="16">
                  <c:v>66.666666666666657</c:v>
                </c:pt>
                <c:pt idx="17">
                  <c:v>35</c:v>
                </c:pt>
                <c:pt idx="18">
                  <c:v>76.19047619047619</c:v>
                </c:pt>
                <c:pt idx="19">
                  <c:v>43.478260869565219</c:v>
                </c:pt>
                <c:pt idx="20">
                  <c:v>57.142857142857139</c:v>
                </c:pt>
                <c:pt idx="21">
                  <c:v>61.111111111111114</c:v>
                </c:pt>
                <c:pt idx="22">
                  <c:v>47.619047619047613</c:v>
                </c:pt>
                <c:pt idx="23">
                  <c:v>50</c:v>
                </c:pt>
                <c:pt idx="24">
                  <c:v>78.94736842105263</c:v>
                </c:pt>
                <c:pt idx="25">
                  <c:v>66.666666666666657</c:v>
                </c:pt>
                <c:pt idx="26">
                  <c:v>43.75</c:v>
                </c:pt>
                <c:pt idx="27">
                  <c:v>38.461538461538467</c:v>
                </c:pt>
                <c:pt idx="28">
                  <c:v>64.285714285714292</c:v>
                </c:pt>
                <c:pt idx="29">
                  <c:v>58.82352941176471</c:v>
                </c:pt>
                <c:pt idx="30">
                  <c:v>78.571428571428569</c:v>
                </c:pt>
                <c:pt idx="31">
                  <c:v>53.333333333333336</c:v>
                </c:pt>
                <c:pt idx="32">
                  <c:v>50</c:v>
                </c:pt>
                <c:pt idx="33">
                  <c:v>55.555555555555557</c:v>
                </c:pt>
                <c:pt idx="34">
                  <c:v>46.666666666666664</c:v>
                </c:pt>
                <c:pt idx="35" formatCode="0.00">
                  <c:v>46.666666666666664</c:v>
                </c:pt>
                <c:pt idx="36">
                  <c:v>73.333333333333329</c:v>
                </c:pt>
                <c:pt idx="37">
                  <c:v>64.705882352941174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'G6'!$B$9:$B$46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'G6'!$H$9:$H$46</c:f>
              <c:numCache>
                <c:formatCode>_(* #,##0.00_);_(* \(#,##0.00\);_(* "-"??_);_(@_)</c:formatCode>
                <c:ptCount val="38"/>
                <c:pt idx="0">
                  <c:v>71.428571428571431</c:v>
                </c:pt>
                <c:pt idx="1">
                  <c:v>73.333333333333329</c:v>
                </c:pt>
                <c:pt idx="2">
                  <c:v>82.35294117647058</c:v>
                </c:pt>
                <c:pt idx="3">
                  <c:v>64.285714285714292</c:v>
                </c:pt>
                <c:pt idx="4">
                  <c:v>38.888888888888893</c:v>
                </c:pt>
                <c:pt idx="5">
                  <c:v>52.631578947368418</c:v>
                </c:pt>
                <c:pt idx="6">
                  <c:v>55.555555555555557</c:v>
                </c:pt>
                <c:pt idx="7">
                  <c:v>41.17647058823529</c:v>
                </c:pt>
                <c:pt idx="8">
                  <c:v>72.222222222222214</c:v>
                </c:pt>
                <c:pt idx="9">
                  <c:v>77.777777777777786</c:v>
                </c:pt>
                <c:pt idx="10">
                  <c:v>68.421052631578945</c:v>
                </c:pt>
                <c:pt idx="11">
                  <c:v>58.82352941176471</c:v>
                </c:pt>
                <c:pt idx="12">
                  <c:v>57.894736842105267</c:v>
                </c:pt>
                <c:pt idx="13">
                  <c:v>61.111111111111114</c:v>
                </c:pt>
                <c:pt idx="14">
                  <c:v>52.380952380952387</c:v>
                </c:pt>
                <c:pt idx="15">
                  <c:v>61.904761904761905</c:v>
                </c:pt>
                <c:pt idx="16">
                  <c:v>76</c:v>
                </c:pt>
                <c:pt idx="17">
                  <c:v>55.000000000000007</c:v>
                </c:pt>
                <c:pt idx="18">
                  <c:v>61.904761904761905</c:v>
                </c:pt>
                <c:pt idx="19">
                  <c:v>39.130434782608695</c:v>
                </c:pt>
                <c:pt idx="20">
                  <c:v>31.818181818181817</c:v>
                </c:pt>
                <c:pt idx="21">
                  <c:v>68.421052631578945</c:v>
                </c:pt>
                <c:pt idx="22">
                  <c:v>47.619047619047613</c:v>
                </c:pt>
                <c:pt idx="23">
                  <c:v>50</c:v>
                </c:pt>
                <c:pt idx="24">
                  <c:v>68.421052631578945</c:v>
                </c:pt>
                <c:pt idx="25">
                  <c:v>66.666666666666657</c:v>
                </c:pt>
                <c:pt idx="26">
                  <c:v>56.25</c:v>
                </c:pt>
                <c:pt idx="27">
                  <c:v>46.153846153846153</c:v>
                </c:pt>
                <c:pt idx="28">
                  <c:v>57.142857142857139</c:v>
                </c:pt>
                <c:pt idx="29">
                  <c:v>58.82352941176471</c:v>
                </c:pt>
                <c:pt idx="30">
                  <c:v>50</c:v>
                </c:pt>
                <c:pt idx="31">
                  <c:v>20</c:v>
                </c:pt>
                <c:pt idx="32">
                  <c:v>18.75</c:v>
                </c:pt>
                <c:pt idx="33">
                  <c:v>33.333333333333329</c:v>
                </c:pt>
                <c:pt idx="34">
                  <c:v>26.666666666666668</c:v>
                </c:pt>
                <c:pt idx="35" formatCode="0.00">
                  <c:v>46.666666666666664</c:v>
                </c:pt>
                <c:pt idx="36">
                  <c:v>53.333333333333336</c:v>
                </c:pt>
                <c:pt idx="37">
                  <c:v>35.294117647058826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'G6'!$B$9:$B$46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'G6'!$G$9:$G$46</c:f>
              <c:numCache>
                <c:formatCode>_(* #,##0.00_);_(* \(#,##0.00\);_(* "-"??_);_(@_)</c:formatCode>
                <c:ptCount val="38"/>
                <c:pt idx="0">
                  <c:v>-71.428571428571431</c:v>
                </c:pt>
                <c:pt idx="1">
                  <c:v>-6.666666666666667</c:v>
                </c:pt>
                <c:pt idx="2">
                  <c:v>-41.17647058823529</c:v>
                </c:pt>
                <c:pt idx="3">
                  <c:v>-28.571428571428569</c:v>
                </c:pt>
                <c:pt idx="4">
                  <c:v>-27.777777777777779</c:v>
                </c:pt>
                <c:pt idx="5">
                  <c:v>-31.578947368421051</c:v>
                </c:pt>
                <c:pt idx="6">
                  <c:v>-33.333333333333329</c:v>
                </c:pt>
                <c:pt idx="7">
                  <c:v>-52.941176470588239</c:v>
                </c:pt>
                <c:pt idx="8">
                  <c:v>-55.555555555555557</c:v>
                </c:pt>
                <c:pt idx="9">
                  <c:v>-22.222222222222221</c:v>
                </c:pt>
                <c:pt idx="10">
                  <c:v>-21.052631578947366</c:v>
                </c:pt>
                <c:pt idx="11">
                  <c:v>-52.941176470588239</c:v>
                </c:pt>
                <c:pt idx="12">
                  <c:v>-5.2631578947368416</c:v>
                </c:pt>
                <c:pt idx="13">
                  <c:v>-27.777777777777779</c:v>
                </c:pt>
                <c:pt idx="14">
                  <c:v>-28.571428571428569</c:v>
                </c:pt>
                <c:pt idx="15">
                  <c:v>-47.619047619047613</c:v>
                </c:pt>
                <c:pt idx="16">
                  <c:v>-23.809523809523807</c:v>
                </c:pt>
                <c:pt idx="17">
                  <c:v>-55.000000000000007</c:v>
                </c:pt>
                <c:pt idx="18">
                  <c:v>-52.380952380952387</c:v>
                </c:pt>
                <c:pt idx="19">
                  <c:v>-69.565217391304344</c:v>
                </c:pt>
                <c:pt idx="20">
                  <c:v>-45.454545454545453</c:v>
                </c:pt>
                <c:pt idx="21">
                  <c:v>-47.368421052631575</c:v>
                </c:pt>
                <c:pt idx="22">
                  <c:v>-61.904761904761905</c:v>
                </c:pt>
                <c:pt idx="23">
                  <c:v>-61.111111111111114</c:v>
                </c:pt>
                <c:pt idx="24">
                  <c:v>-36.84210526315789</c:v>
                </c:pt>
                <c:pt idx="25">
                  <c:v>-22.222222222222221</c:v>
                </c:pt>
                <c:pt idx="26">
                  <c:v>-37.5</c:v>
                </c:pt>
                <c:pt idx="27">
                  <c:v>-69.230769230769226</c:v>
                </c:pt>
                <c:pt idx="28">
                  <c:v>-85.714285714285708</c:v>
                </c:pt>
                <c:pt idx="29">
                  <c:v>-64.705882352941174</c:v>
                </c:pt>
                <c:pt idx="30">
                  <c:v>-21.428571428571427</c:v>
                </c:pt>
                <c:pt idx="31">
                  <c:v>-66.666666666666657</c:v>
                </c:pt>
                <c:pt idx="32">
                  <c:v>-50</c:v>
                </c:pt>
                <c:pt idx="33">
                  <c:v>-77.777777777777786</c:v>
                </c:pt>
                <c:pt idx="34">
                  <c:v>-66.666666666666657</c:v>
                </c:pt>
                <c:pt idx="35" formatCode="0.00">
                  <c:v>-60</c:v>
                </c:pt>
                <c:pt idx="36">
                  <c:v>-66.666666666666657</c:v>
                </c:pt>
                <c:pt idx="37">
                  <c:v>-52.941176470588239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'G6'!$B$9:$B$46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'G6'!$I$9:$I$46</c:f>
              <c:numCache>
                <c:formatCode>_(* #,##0.00_);_(* \(#,##0.00\);_(* "-"??_);_(@_)</c:formatCode>
                <c:ptCount val="38"/>
                <c:pt idx="0">
                  <c:v>-42.857142857142854</c:v>
                </c:pt>
                <c:pt idx="1">
                  <c:v>-20</c:v>
                </c:pt>
                <c:pt idx="2">
                  <c:v>-17.647058823529413</c:v>
                </c:pt>
                <c:pt idx="3">
                  <c:v>-7.1428571428571423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5.5555555555555554</c:v>
                </c:pt>
                <c:pt idx="7">
                  <c:v>0</c:v>
                </c:pt>
                <c:pt idx="8">
                  <c:v>-5.5555555555555554</c:v>
                </c:pt>
                <c:pt idx="9">
                  <c:v>5.5555555555555554</c:v>
                </c:pt>
                <c:pt idx="10">
                  <c:v>5.2631578947368416</c:v>
                </c:pt>
                <c:pt idx="11">
                  <c:v>-11.76470588235294</c:v>
                </c:pt>
                <c:pt idx="12">
                  <c:v>21.052631578947366</c:v>
                </c:pt>
                <c:pt idx="13">
                  <c:v>22.222222222222221</c:v>
                </c:pt>
                <c:pt idx="14">
                  <c:v>-9.5238095238095237</c:v>
                </c:pt>
                <c:pt idx="15">
                  <c:v>4.7619047619047619</c:v>
                </c:pt>
                <c:pt idx="16">
                  <c:v>28.999999999999996</c:v>
                </c:pt>
                <c:pt idx="17">
                  <c:v>45</c:v>
                </c:pt>
                <c:pt idx="18">
                  <c:v>23.809523809523807</c:v>
                </c:pt>
                <c:pt idx="19">
                  <c:v>13.043478260869565</c:v>
                </c:pt>
                <c:pt idx="20">
                  <c:v>-9.0909090909090917</c:v>
                </c:pt>
                <c:pt idx="21">
                  <c:v>10.526315789473683</c:v>
                </c:pt>
                <c:pt idx="22">
                  <c:v>14.285714285714285</c:v>
                </c:pt>
                <c:pt idx="23">
                  <c:v>38.888888888888893</c:v>
                </c:pt>
                <c:pt idx="24">
                  <c:v>44.444444444444443</c:v>
                </c:pt>
                <c:pt idx="25">
                  <c:v>22.222222222222221</c:v>
                </c:pt>
                <c:pt idx="26">
                  <c:v>37.5</c:v>
                </c:pt>
                <c:pt idx="27">
                  <c:v>69.230769230769226</c:v>
                </c:pt>
                <c:pt idx="28">
                  <c:v>85.714285714285708</c:v>
                </c:pt>
                <c:pt idx="29">
                  <c:v>52.941176470588239</c:v>
                </c:pt>
                <c:pt idx="30">
                  <c:v>57.142857142857139</c:v>
                </c:pt>
                <c:pt idx="31">
                  <c:v>57.142857142857139</c:v>
                </c:pt>
                <c:pt idx="32">
                  <c:v>25</c:v>
                </c:pt>
                <c:pt idx="33">
                  <c:v>27.777777777777779</c:v>
                </c:pt>
                <c:pt idx="34">
                  <c:v>40</c:v>
                </c:pt>
                <c:pt idx="35" formatCode="0.00">
                  <c:v>66.666666666666657</c:v>
                </c:pt>
                <c:pt idx="36">
                  <c:v>33.333333333333329</c:v>
                </c:pt>
                <c:pt idx="37">
                  <c:v>64.705882352941174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'G6'!$L$8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'G6'!$B$9:$B$46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'G6'!$L$9:$L$46</c:f>
              <c:numCache>
                <c:formatCode>_(* #,##0.00_);_(* \(#,##0.00\);_(* "-"??_);_(@_)</c:formatCode>
                <c:ptCount val="38"/>
                <c:pt idx="0">
                  <c:v>14.285714285714285</c:v>
                </c:pt>
                <c:pt idx="1">
                  <c:v>26.666666666666668</c:v>
                </c:pt>
                <c:pt idx="2">
                  <c:v>29.411764705882355</c:v>
                </c:pt>
                <c:pt idx="3">
                  <c:v>0</c:v>
                </c:pt>
                <c:pt idx="4">
                  <c:v>-22.222222222222221</c:v>
                </c:pt>
                <c:pt idx="5">
                  <c:v>-5.2631578947368416</c:v>
                </c:pt>
                <c:pt idx="6">
                  <c:v>44.444444444444443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55.555555555555557</c:v>
                </c:pt>
                <c:pt idx="10">
                  <c:v>57.894736842105267</c:v>
                </c:pt>
                <c:pt idx="11">
                  <c:v>88.235294117647058</c:v>
                </c:pt>
                <c:pt idx="12">
                  <c:v>57.894736842105267</c:v>
                </c:pt>
                <c:pt idx="13">
                  <c:v>44.444444444444443</c:v>
                </c:pt>
                <c:pt idx="14">
                  <c:v>61.904761904761905</c:v>
                </c:pt>
                <c:pt idx="15">
                  <c:v>52.380952380952387</c:v>
                </c:pt>
                <c:pt idx="16">
                  <c:v>57.142857142857139</c:v>
                </c:pt>
                <c:pt idx="17">
                  <c:v>35</c:v>
                </c:pt>
                <c:pt idx="18">
                  <c:v>61.904761904761905</c:v>
                </c:pt>
                <c:pt idx="19">
                  <c:v>52.173913043478258</c:v>
                </c:pt>
                <c:pt idx="20">
                  <c:v>36.363636363636367</c:v>
                </c:pt>
                <c:pt idx="21">
                  <c:v>42.105263157894733</c:v>
                </c:pt>
                <c:pt idx="22">
                  <c:v>42.857142857142854</c:v>
                </c:pt>
                <c:pt idx="23">
                  <c:v>47.058823529411761</c:v>
                </c:pt>
                <c:pt idx="24">
                  <c:v>47.368421052631575</c:v>
                </c:pt>
                <c:pt idx="25">
                  <c:v>44.444444444444443</c:v>
                </c:pt>
                <c:pt idx="26">
                  <c:v>56.25</c:v>
                </c:pt>
                <c:pt idx="27">
                  <c:v>53.846153846153847</c:v>
                </c:pt>
                <c:pt idx="28">
                  <c:v>57.142857142857139</c:v>
                </c:pt>
                <c:pt idx="29">
                  <c:v>70.588235294117652</c:v>
                </c:pt>
                <c:pt idx="30">
                  <c:v>42.857142857142854</c:v>
                </c:pt>
                <c:pt idx="31">
                  <c:v>40</c:v>
                </c:pt>
                <c:pt idx="32">
                  <c:v>31.25</c:v>
                </c:pt>
                <c:pt idx="33">
                  <c:v>38.888888888888893</c:v>
                </c:pt>
                <c:pt idx="34">
                  <c:v>40</c:v>
                </c:pt>
                <c:pt idx="35" formatCode="0.00">
                  <c:v>53.333333333333336</c:v>
                </c:pt>
                <c:pt idx="36">
                  <c:v>33.333333333333329</c:v>
                </c:pt>
                <c:pt idx="37">
                  <c:v>41.17647058823529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'G6'!$J$8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'G6'!$B$9:$B$46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'G6'!$J$9:$J$46</c:f>
              <c:numCache>
                <c:formatCode>_(* #,##0.00_);_(* \(#,##0.00\);_(* "-"??_);_(@_)</c:formatCode>
                <c:ptCount val="38"/>
                <c:pt idx="0">
                  <c:v>42.857142857142854</c:v>
                </c:pt>
                <c:pt idx="1">
                  <c:v>46.666666666666664</c:v>
                </c:pt>
                <c:pt idx="2">
                  <c:v>52.941176470588239</c:v>
                </c:pt>
                <c:pt idx="3">
                  <c:v>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16.666666666666664</c:v>
                </c:pt>
                <c:pt idx="7">
                  <c:v>17.647058823529413</c:v>
                </c:pt>
                <c:pt idx="8">
                  <c:v>33.333333333333329</c:v>
                </c:pt>
                <c:pt idx="9">
                  <c:v>44.444444444444443</c:v>
                </c:pt>
                <c:pt idx="10">
                  <c:v>57.894736842105267</c:v>
                </c:pt>
                <c:pt idx="11">
                  <c:v>35.294117647058826</c:v>
                </c:pt>
                <c:pt idx="12">
                  <c:v>57.894736842105267</c:v>
                </c:pt>
                <c:pt idx="13">
                  <c:v>66.666666666666657</c:v>
                </c:pt>
                <c:pt idx="14">
                  <c:v>52.380952380952387</c:v>
                </c:pt>
                <c:pt idx="15">
                  <c:v>52.380952380952387</c:v>
                </c:pt>
                <c:pt idx="16">
                  <c:v>42.857142857142854</c:v>
                </c:pt>
                <c:pt idx="17">
                  <c:v>50</c:v>
                </c:pt>
                <c:pt idx="18">
                  <c:v>57.142857142857139</c:v>
                </c:pt>
                <c:pt idx="19">
                  <c:v>34.782608695652172</c:v>
                </c:pt>
                <c:pt idx="20">
                  <c:v>36.363636363636367</c:v>
                </c:pt>
                <c:pt idx="21">
                  <c:v>36.84210526315789</c:v>
                </c:pt>
                <c:pt idx="22">
                  <c:v>50</c:v>
                </c:pt>
                <c:pt idx="23">
                  <c:v>44.444444444444443</c:v>
                </c:pt>
                <c:pt idx="24">
                  <c:v>52.631578947368418</c:v>
                </c:pt>
                <c:pt idx="25">
                  <c:v>38.888888888888893</c:v>
                </c:pt>
                <c:pt idx="26">
                  <c:v>50</c:v>
                </c:pt>
                <c:pt idx="27">
                  <c:v>46.153846153846153</c:v>
                </c:pt>
                <c:pt idx="28">
                  <c:v>14.285714285714285</c:v>
                </c:pt>
                <c:pt idx="29">
                  <c:v>23.52941176470588</c:v>
                </c:pt>
                <c:pt idx="30">
                  <c:v>-14.285714285714285</c:v>
                </c:pt>
                <c:pt idx="31">
                  <c:v>-60</c:v>
                </c:pt>
                <c:pt idx="32">
                  <c:v>-6.25</c:v>
                </c:pt>
                <c:pt idx="33">
                  <c:v>-44.444444444444443</c:v>
                </c:pt>
                <c:pt idx="34">
                  <c:v>-26.666666666666668</c:v>
                </c:pt>
                <c:pt idx="35" formatCode="0.00">
                  <c:v>33.333333333333329</c:v>
                </c:pt>
                <c:pt idx="36">
                  <c:v>-20</c:v>
                </c:pt>
                <c:pt idx="37">
                  <c:v>-5.8823529411764701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'G6'!$F$8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'G6'!$B$9:$B$46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'G6'!$F$9:$F$46</c:f>
              <c:numCache>
                <c:formatCode>_(* #,##0.00_);_(* \(#,##0.00\);_(* "-"??_);_(@_)</c:formatCode>
                <c:ptCount val="38"/>
                <c:pt idx="0">
                  <c:v>71.428571428571431</c:v>
                </c:pt>
                <c:pt idx="1">
                  <c:v>13.333333333333334</c:v>
                </c:pt>
                <c:pt idx="2">
                  <c:v>5.8823529411764701</c:v>
                </c:pt>
                <c:pt idx="3">
                  <c:v>0</c:v>
                </c:pt>
                <c:pt idx="4">
                  <c:v>-27.777777777777779</c:v>
                </c:pt>
                <c:pt idx="5">
                  <c:v>10.526315789473683</c:v>
                </c:pt>
                <c:pt idx="6">
                  <c:v>50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63.157894736842103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83.333333333333343</c:v>
                </c:pt>
                <c:pt idx="14">
                  <c:v>61.904761904761905</c:v>
                </c:pt>
                <c:pt idx="15">
                  <c:v>57.142857142857139</c:v>
                </c:pt>
                <c:pt idx="16">
                  <c:v>47.619047619047613</c:v>
                </c:pt>
                <c:pt idx="17">
                  <c:v>65</c:v>
                </c:pt>
                <c:pt idx="18">
                  <c:v>66.666666666666657</c:v>
                </c:pt>
                <c:pt idx="19">
                  <c:v>47.826086956521742</c:v>
                </c:pt>
                <c:pt idx="20">
                  <c:v>31.818181818181817</c:v>
                </c:pt>
                <c:pt idx="21">
                  <c:v>47.368421052631575</c:v>
                </c:pt>
                <c:pt idx="22">
                  <c:v>38.095238095238095</c:v>
                </c:pt>
                <c:pt idx="23">
                  <c:v>44.444444444444443</c:v>
                </c:pt>
                <c:pt idx="24">
                  <c:v>57.894736842105267</c:v>
                </c:pt>
                <c:pt idx="25">
                  <c:v>61.111111111111114</c:v>
                </c:pt>
                <c:pt idx="26">
                  <c:v>50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82.35294117647058</c:v>
                </c:pt>
                <c:pt idx="30">
                  <c:v>35.714285714285715</c:v>
                </c:pt>
                <c:pt idx="31">
                  <c:v>13.333333333333334</c:v>
                </c:pt>
                <c:pt idx="32">
                  <c:v>6.25</c:v>
                </c:pt>
                <c:pt idx="33">
                  <c:v>0</c:v>
                </c:pt>
                <c:pt idx="34">
                  <c:v>-20</c:v>
                </c:pt>
                <c:pt idx="35" formatCode="0.00">
                  <c:v>20</c:v>
                </c:pt>
                <c:pt idx="36">
                  <c:v>46.666666666666664</c:v>
                </c:pt>
                <c:pt idx="37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745456"/>
        <c:axId val="862746016"/>
      </c:lineChart>
      <c:dateAx>
        <c:axId val="862745456"/>
        <c:scaling>
          <c:orientation val="minMax"/>
          <c:min val="41791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862746016"/>
        <c:crosses val="autoZero"/>
        <c:auto val="0"/>
        <c:lblOffset val="100"/>
        <c:baseTimeUnit val="months"/>
        <c:majorUnit val="3"/>
        <c:majorTimeUnit val="months"/>
      </c:dateAx>
      <c:valAx>
        <c:axId val="86274601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8627454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3668825231356733E-2"/>
          <c:y val="0.78668422525275705"/>
          <c:w val="0.88898228375601607"/>
          <c:h val="9.43314192975470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B) CFC</a:t>
            </a:r>
          </a:p>
        </c:rich>
      </c:tx>
      <c:layout>
        <c:manualLayout>
          <c:xMode val="edge"/>
          <c:yMode val="edge"/>
          <c:x val="0.45994444822640429"/>
          <c:y val="2.9600709556439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636449100937305E-2"/>
          <c:y val="0.13267987016474406"/>
          <c:w val="0.87934738130769663"/>
          <c:h val="0.56150668524006819"/>
        </c:manualLayout>
      </c:layout>
      <c:lineChart>
        <c:grouping val="standard"/>
        <c:varyColors val="0"/>
        <c:ser>
          <c:idx val="0"/>
          <c:order val="0"/>
          <c:tx>
            <c:strRef>
              <c:f>'G6'!$C$8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'G6'!$B$91:$B$127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'G6'!$C$91:$C$127</c:f>
              <c:numCache>
                <c:formatCode>_(* #,##0.00_);_(* \(#,##0.00\);_(* "-"??_);_(@_)</c:formatCode>
                <c:ptCount val="37"/>
                <c:pt idx="0">
                  <c:v>93.75</c:v>
                </c:pt>
                <c:pt idx="1">
                  <c:v>63.157894736842103</c:v>
                </c:pt>
                <c:pt idx="2">
                  <c:v>66.666666666666657</c:v>
                </c:pt>
                <c:pt idx="3">
                  <c:v>60</c:v>
                </c:pt>
                <c:pt idx="4">
                  <c:v>59.090909090909093</c:v>
                </c:pt>
                <c:pt idx="5">
                  <c:v>59.090909090909093</c:v>
                </c:pt>
                <c:pt idx="6">
                  <c:v>36.363636363636367</c:v>
                </c:pt>
                <c:pt idx="7">
                  <c:v>50</c:v>
                </c:pt>
                <c:pt idx="8">
                  <c:v>55.555555555555557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93.75</c:v>
                </c:pt>
                <c:pt idx="12">
                  <c:v>93.75</c:v>
                </c:pt>
                <c:pt idx="13">
                  <c:v>100</c:v>
                </c:pt>
                <c:pt idx="14">
                  <c:v>78.571428571428569</c:v>
                </c:pt>
                <c:pt idx="15">
                  <c:v>80</c:v>
                </c:pt>
                <c:pt idx="16">
                  <c:v>86.666666666666671</c:v>
                </c:pt>
                <c:pt idx="17">
                  <c:v>92.307692307692307</c:v>
                </c:pt>
                <c:pt idx="18">
                  <c:v>93.333333333333329</c:v>
                </c:pt>
                <c:pt idx="19">
                  <c:v>75</c:v>
                </c:pt>
                <c:pt idx="20">
                  <c:v>73.333333333333329</c:v>
                </c:pt>
                <c:pt idx="21">
                  <c:v>52.941176470588239</c:v>
                </c:pt>
                <c:pt idx="22">
                  <c:v>14.285714285714285</c:v>
                </c:pt>
                <c:pt idx="23">
                  <c:v>30</c:v>
                </c:pt>
                <c:pt idx="24">
                  <c:v>27.27272727272727</c:v>
                </c:pt>
                <c:pt idx="25">
                  <c:v>57.142857142857139</c:v>
                </c:pt>
                <c:pt idx="26">
                  <c:v>44.444444444444443</c:v>
                </c:pt>
                <c:pt idx="27">
                  <c:v>66.666666666666657</c:v>
                </c:pt>
                <c:pt idx="28">
                  <c:v>42.857142857142854</c:v>
                </c:pt>
                <c:pt idx="29">
                  <c:v>69.230769230769226</c:v>
                </c:pt>
                <c:pt idx="30">
                  <c:v>63.636363636363633</c:v>
                </c:pt>
                <c:pt idx="31">
                  <c:v>44.444444444444443</c:v>
                </c:pt>
                <c:pt idx="32">
                  <c:v>70</c:v>
                </c:pt>
                <c:pt idx="33">
                  <c:v>75</c:v>
                </c:pt>
                <c:pt idx="34">
                  <c:v>90</c:v>
                </c:pt>
                <c:pt idx="35">
                  <c:v>60</c:v>
                </c:pt>
                <c:pt idx="36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'G6'!$B$91:$B$127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'G6'!$D$91:$D$127</c:f>
              <c:numCache>
                <c:formatCode>_(* #,##0.00_);_(* \(#,##0.00\);_(* "-"??_);_(@_)</c:formatCode>
                <c:ptCount val="37"/>
                <c:pt idx="0">
                  <c:v>81.25</c:v>
                </c:pt>
                <c:pt idx="1">
                  <c:v>57.894736842105267</c:v>
                </c:pt>
                <c:pt idx="2">
                  <c:v>47.619047619047613</c:v>
                </c:pt>
                <c:pt idx="3">
                  <c:v>65</c:v>
                </c:pt>
                <c:pt idx="4">
                  <c:v>68.181818181818173</c:v>
                </c:pt>
                <c:pt idx="5">
                  <c:v>68.181818181818173</c:v>
                </c:pt>
                <c:pt idx="6">
                  <c:v>50</c:v>
                </c:pt>
                <c:pt idx="7">
                  <c:v>50</c:v>
                </c:pt>
                <c:pt idx="8">
                  <c:v>72.222222222222214</c:v>
                </c:pt>
                <c:pt idx="9">
                  <c:v>72.222222222222214</c:v>
                </c:pt>
                <c:pt idx="10">
                  <c:v>88.888888888888886</c:v>
                </c:pt>
                <c:pt idx="11">
                  <c:v>81.25</c:v>
                </c:pt>
                <c:pt idx="12">
                  <c:v>93.75</c:v>
                </c:pt>
                <c:pt idx="13">
                  <c:v>92.857142857142861</c:v>
                </c:pt>
                <c:pt idx="14">
                  <c:v>78.571428571428569</c:v>
                </c:pt>
                <c:pt idx="15">
                  <c:v>80</c:v>
                </c:pt>
                <c:pt idx="16">
                  <c:v>73.333333333333329</c:v>
                </c:pt>
                <c:pt idx="17">
                  <c:v>84.615384615384613</c:v>
                </c:pt>
                <c:pt idx="18">
                  <c:v>100</c:v>
                </c:pt>
                <c:pt idx="19">
                  <c:v>93.75</c:v>
                </c:pt>
                <c:pt idx="20">
                  <c:v>73.333333333333329</c:v>
                </c:pt>
                <c:pt idx="21">
                  <c:v>64.705882352941174</c:v>
                </c:pt>
                <c:pt idx="22">
                  <c:v>42.857142857142854</c:v>
                </c:pt>
                <c:pt idx="23">
                  <c:v>70</c:v>
                </c:pt>
                <c:pt idx="24">
                  <c:v>81.818181818181827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35.714285714285715</c:v>
                </c:pt>
                <c:pt idx="29">
                  <c:v>76.923076923076934</c:v>
                </c:pt>
                <c:pt idx="30">
                  <c:v>63.636363636363633</c:v>
                </c:pt>
                <c:pt idx="31">
                  <c:v>11.111111111111111</c:v>
                </c:pt>
                <c:pt idx="32">
                  <c:v>40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  <c:pt idx="36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'G6'!$B$91:$B$127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'G6'!$E$91:$E$127</c:f>
              <c:numCache>
                <c:formatCode>_(* #,##0.00_);_(* \(#,##0.00\);_(* "-"??_);_(@_)</c:formatCode>
                <c:ptCount val="37"/>
                <c:pt idx="0">
                  <c:v>75</c:v>
                </c:pt>
                <c:pt idx="1">
                  <c:v>52.631578947368418</c:v>
                </c:pt>
                <c:pt idx="2">
                  <c:v>42.857142857142854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13.636363636363635</c:v>
                </c:pt>
                <c:pt idx="7">
                  <c:v>40.909090909090914</c:v>
                </c:pt>
                <c:pt idx="8">
                  <c:v>33.333333333333329</c:v>
                </c:pt>
                <c:pt idx="9">
                  <c:v>72.222222222222214</c:v>
                </c:pt>
                <c:pt idx="10">
                  <c:v>72.222222222222214</c:v>
                </c:pt>
                <c:pt idx="11">
                  <c:v>62.5</c:v>
                </c:pt>
                <c:pt idx="12">
                  <c:v>68.75</c:v>
                </c:pt>
                <c:pt idx="13">
                  <c:v>78.571428571428569</c:v>
                </c:pt>
                <c:pt idx="14">
                  <c:v>85.714285714285708</c:v>
                </c:pt>
                <c:pt idx="15">
                  <c:v>73.333333333333329</c:v>
                </c:pt>
                <c:pt idx="16">
                  <c:v>60</c:v>
                </c:pt>
                <c:pt idx="17">
                  <c:v>76.923076923076934</c:v>
                </c:pt>
                <c:pt idx="18">
                  <c:v>80</c:v>
                </c:pt>
                <c:pt idx="19">
                  <c:v>100</c:v>
                </c:pt>
                <c:pt idx="20">
                  <c:v>66.666666666666657</c:v>
                </c:pt>
                <c:pt idx="21">
                  <c:v>70.588235294117652</c:v>
                </c:pt>
                <c:pt idx="22">
                  <c:v>21.428571428571427</c:v>
                </c:pt>
                <c:pt idx="23">
                  <c:v>80</c:v>
                </c:pt>
                <c:pt idx="24">
                  <c:v>54.54545454545454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66.666666666666657</c:v>
                </c:pt>
                <c:pt idx="28">
                  <c:v>57.142857142857139</c:v>
                </c:pt>
                <c:pt idx="29">
                  <c:v>38.461538461538467</c:v>
                </c:pt>
                <c:pt idx="30">
                  <c:v>63.636363636363633</c:v>
                </c:pt>
                <c:pt idx="31">
                  <c:v>33.333333333333329</c:v>
                </c:pt>
                <c:pt idx="32">
                  <c:v>80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  <c:pt idx="36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'G6'!$B$91:$B$127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'G6'!$H$91:$H$127</c:f>
              <c:numCache>
                <c:formatCode>_(* #,##0.00_);_(* \(#,##0.00\);_(* "-"??_);_(@_)</c:formatCode>
                <c:ptCount val="37"/>
                <c:pt idx="0">
                  <c:v>43.75</c:v>
                </c:pt>
                <c:pt idx="1">
                  <c:v>68.421052631578945</c:v>
                </c:pt>
                <c:pt idx="2">
                  <c:v>61.904761904761905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36.363636363636367</c:v>
                </c:pt>
                <c:pt idx="7">
                  <c:v>68.181818181818173</c:v>
                </c:pt>
                <c:pt idx="8">
                  <c:v>38.888888888888893</c:v>
                </c:pt>
                <c:pt idx="9">
                  <c:v>50</c:v>
                </c:pt>
                <c:pt idx="10">
                  <c:v>50</c:v>
                </c:pt>
                <c:pt idx="11">
                  <c:v>37.5</c:v>
                </c:pt>
                <c:pt idx="12">
                  <c:v>68.75</c:v>
                </c:pt>
                <c:pt idx="13">
                  <c:v>57.142857142857139</c:v>
                </c:pt>
                <c:pt idx="14">
                  <c:v>35.714285714285715</c:v>
                </c:pt>
                <c:pt idx="15">
                  <c:v>40</c:v>
                </c:pt>
                <c:pt idx="16">
                  <c:v>40</c:v>
                </c:pt>
                <c:pt idx="17">
                  <c:v>46</c:v>
                </c:pt>
                <c:pt idx="18">
                  <c:v>40</c:v>
                </c:pt>
                <c:pt idx="19">
                  <c:v>68.75</c:v>
                </c:pt>
                <c:pt idx="20">
                  <c:v>33.333333333333329</c:v>
                </c:pt>
                <c:pt idx="21">
                  <c:v>52.941176470588239</c:v>
                </c:pt>
                <c:pt idx="22">
                  <c:v>7.1428571428571423</c:v>
                </c:pt>
                <c:pt idx="23">
                  <c:v>30</c:v>
                </c:pt>
                <c:pt idx="24">
                  <c:v>27.27272727272727</c:v>
                </c:pt>
                <c:pt idx="25">
                  <c:v>28.571428571428569</c:v>
                </c:pt>
                <c:pt idx="26">
                  <c:v>66.666666666666657</c:v>
                </c:pt>
                <c:pt idx="27">
                  <c:v>55.555555555555557</c:v>
                </c:pt>
                <c:pt idx="28">
                  <c:v>35.714285714285715</c:v>
                </c:pt>
                <c:pt idx="29">
                  <c:v>15.384615384615385</c:v>
                </c:pt>
                <c:pt idx="30">
                  <c:v>36.363636363636367</c:v>
                </c:pt>
                <c:pt idx="31">
                  <c:v>-22.222222222222221</c:v>
                </c:pt>
                <c:pt idx="32">
                  <c:v>70</c:v>
                </c:pt>
                <c:pt idx="33">
                  <c:v>50</c:v>
                </c:pt>
                <c:pt idx="34">
                  <c:v>60</c:v>
                </c:pt>
                <c:pt idx="35">
                  <c:v>10</c:v>
                </c:pt>
                <c:pt idx="36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'G6'!$B$91:$B$127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'G6'!$G$91:$G$127</c:f>
              <c:numCache>
                <c:formatCode>_(* #,##0.00_);_(* \(#,##0.00\);_(* "-"??_);_(@_)</c:formatCode>
                <c:ptCount val="37"/>
                <c:pt idx="0">
                  <c:v>-6.25</c:v>
                </c:pt>
                <c:pt idx="1">
                  <c:v>5.2631578947368416</c:v>
                </c:pt>
                <c:pt idx="2">
                  <c:v>-14.285714285714285</c:v>
                </c:pt>
                <c:pt idx="3">
                  <c:v>-25</c:v>
                </c:pt>
                <c:pt idx="4">
                  <c:v>-40.909090909090914</c:v>
                </c:pt>
                <c:pt idx="5">
                  <c:v>-40.909090909090914</c:v>
                </c:pt>
                <c:pt idx="6">
                  <c:v>-54.54545454545454</c:v>
                </c:pt>
                <c:pt idx="7">
                  <c:v>-31.818181818181817</c:v>
                </c:pt>
                <c:pt idx="8">
                  <c:v>-55.555555555555557</c:v>
                </c:pt>
                <c:pt idx="9">
                  <c:v>-50</c:v>
                </c:pt>
                <c:pt idx="10">
                  <c:v>-61.111111111111114</c:v>
                </c:pt>
                <c:pt idx="11">
                  <c:v>-68.75</c:v>
                </c:pt>
                <c:pt idx="12">
                  <c:v>-62.5</c:v>
                </c:pt>
                <c:pt idx="13">
                  <c:v>-57.142857142857139</c:v>
                </c:pt>
                <c:pt idx="14">
                  <c:v>-57.142857142857139</c:v>
                </c:pt>
                <c:pt idx="15">
                  <c:v>-53.333333333333336</c:v>
                </c:pt>
                <c:pt idx="16">
                  <c:v>-66.666666666666657</c:v>
                </c:pt>
                <c:pt idx="17">
                  <c:v>-69.230769230769226</c:v>
                </c:pt>
                <c:pt idx="18">
                  <c:v>-60</c:v>
                </c:pt>
                <c:pt idx="19">
                  <c:v>-56.25</c:v>
                </c:pt>
                <c:pt idx="20">
                  <c:v>-53.333333333333336</c:v>
                </c:pt>
                <c:pt idx="21">
                  <c:v>-58.82352941176471</c:v>
                </c:pt>
                <c:pt idx="22">
                  <c:v>-50</c:v>
                </c:pt>
                <c:pt idx="23">
                  <c:v>-80</c:v>
                </c:pt>
                <c:pt idx="24">
                  <c:v>-72.727272727272734</c:v>
                </c:pt>
                <c:pt idx="25">
                  <c:v>-50</c:v>
                </c:pt>
                <c:pt idx="26">
                  <c:v>-77.777777777777786</c:v>
                </c:pt>
                <c:pt idx="27">
                  <c:v>-77.777777777777786</c:v>
                </c:pt>
                <c:pt idx="28">
                  <c:v>-28.571428571428569</c:v>
                </c:pt>
                <c:pt idx="29">
                  <c:v>-84.615384615384613</c:v>
                </c:pt>
                <c:pt idx="30">
                  <c:v>-54.54545454545454</c:v>
                </c:pt>
                <c:pt idx="31">
                  <c:v>-55.555555555555557</c:v>
                </c:pt>
                <c:pt idx="32">
                  <c:v>-50</c:v>
                </c:pt>
                <c:pt idx="33">
                  <c:v>-50</c:v>
                </c:pt>
                <c:pt idx="34">
                  <c:v>-60</c:v>
                </c:pt>
                <c:pt idx="35">
                  <c:v>-50</c:v>
                </c:pt>
                <c:pt idx="36">
                  <c:v>-80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'G6'!$B$91:$B$127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'G6'!$I$91:$I$127</c:f>
              <c:numCache>
                <c:formatCode>_(* #,##0.00_);_(* \(#,##0.00\);_(* "-"??_);_(@_)</c:formatCode>
                <c:ptCount val="37"/>
                <c:pt idx="0">
                  <c:v>-12.5</c:v>
                </c:pt>
                <c:pt idx="1">
                  <c:v>-42.105263157894733</c:v>
                </c:pt>
                <c:pt idx="2">
                  <c:v>-14.285714285714285</c:v>
                </c:pt>
                <c:pt idx="3">
                  <c:v>-30</c:v>
                </c:pt>
                <c:pt idx="4">
                  <c:v>-59.090909090909093</c:v>
                </c:pt>
                <c:pt idx="5">
                  <c:v>-59.090909090909093</c:v>
                </c:pt>
                <c:pt idx="6">
                  <c:v>-50</c:v>
                </c:pt>
                <c:pt idx="7">
                  <c:v>-9.0909090909090917</c:v>
                </c:pt>
                <c:pt idx="8">
                  <c:v>-38.888888888888893</c:v>
                </c:pt>
                <c:pt idx="9">
                  <c:v>-33.333333333333329</c:v>
                </c:pt>
                <c:pt idx="10">
                  <c:v>-50</c:v>
                </c:pt>
                <c:pt idx="11">
                  <c:v>25</c:v>
                </c:pt>
                <c:pt idx="12">
                  <c:v>-25</c:v>
                </c:pt>
                <c:pt idx="13">
                  <c:v>28.571428571428569</c:v>
                </c:pt>
                <c:pt idx="14">
                  <c:v>-7.1428571428571423</c:v>
                </c:pt>
                <c:pt idx="15">
                  <c:v>-20</c:v>
                </c:pt>
                <c:pt idx="16">
                  <c:v>0</c:v>
                </c:pt>
                <c:pt idx="17">
                  <c:v>7.6923076923076925</c:v>
                </c:pt>
                <c:pt idx="18">
                  <c:v>13.333333333333334</c:v>
                </c:pt>
                <c:pt idx="19">
                  <c:v>0</c:v>
                </c:pt>
                <c:pt idx="20">
                  <c:v>6.666666666666667</c:v>
                </c:pt>
                <c:pt idx="21">
                  <c:v>0</c:v>
                </c:pt>
                <c:pt idx="22">
                  <c:v>0</c:v>
                </c:pt>
                <c:pt idx="23">
                  <c:v>-30</c:v>
                </c:pt>
                <c:pt idx="24">
                  <c:v>-9.0909090909090917</c:v>
                </c:pt>
                <c:pt idx="25">
                  <c:v>14.285714285714285</c:v>
                </c:pt>
                <c:pt idx="26">
                  <c:v>22.222222222222221</c:v>
                </c:pt>
                <c:pt idx="27">
                  <c:v>44.444444444444443</c:v>
                </c:pt>
                <c:pt idx="28">
                  <c:v>21.428571428571427</c:v>
                </c:pt>
                <c:pt idx="29">
                  <c:v>-7.6923076923076925</c:v>
                </c:pt>
                <c:pt idx="30">
                  <c:v>27.27272727272727</c:v>
                </c:pt>
                <c:pt idx="31">
                  <c:v>-11.111111111111111</c:v>
                </c:pt>
                <c:pt idx="32">
                  <c:v>30</c:v>
                </c:pt>
                <c:pt idx="33">
                  <c:v>37.5</c:v>
                </c:pt>
                <c:pt idx="34">
                  <c:v>30</c:v>
                </c:pt>
                <c:pt idx="35">
                  <c:v>0</c:v>
                </c:pt>
                <c:pt idx="36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'G6'!$L$90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'G6'!$B$91:$B$127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'G6'!$L$91:$L$127</c:f>
              <c:numCache>
                <c:formatCode>_(* #,##0.00_);_(* \(#,##0.00\);_(* "-"??_);_(@_)</c:formatCode>
                <c:ptCount val="37"/>
                <c:pt idx="0">
                  <c:v>18.75</c:v>
                </c:pt>
                <c:pt idx="1">
                  <c:v>5.2631578947368416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31.818181818181817</c:v>
                </c:pt>
                <c:pt idx="8">
                  <c:v>27.777777777777779</c:v>
                </c:pt>
                <c:pt idx="9">
                  <c:v>44.444444444444443</c:v>
                </c:pt>
                <c:pt idx="10">
                  <c:v>66.666666666666657</c:v>
                </c:pt>
                <c:pt idx="11">
                  <c:v>62.5</c:v>
                </c:pt>
                <c:pt idx="12">
                  <c:v>75</c:v>
                </c:pt>
                <c:pt idx="13">
                  <c:v>64.285714285714292</c:v>
                </c:pt>
                <c:pt idx="14">
                  <c:v>71.428571428571431</c:v>
                </c:pt>
                <c:pt idx="15">
                  <c:v>66.666666666666657</c:v>
                </c:pt>
                <c:pt idx="16">
                  <c:v>66.666666666666657</c:v>
                </c:pt>
                <c:pt idx="17">
                  <c:v>61.53846153846154</c:v>
                </c:pt>
                <c:pt idx="18">
                  <c:v>60</c:v>
                </c:pt>
                <c:pt idx="19">
                  <c:v>50</c:v>
                </c:pt>
                <c:pt idx="20">
                  <c:v>40</c:v>
                </c:pt>
                <c:pt idx="21">
                  <c:v>47.058823529411761</c:v>
                </c:pt>
                <c:pt idx="22">
                  <c:v>50</c:v>
                </c:pt>
                <c:pt idx="23">
                  <c:v>60</c:v>
                </c:pt>
                <c:pt idx="24">
                  <c:v>63.636363636363633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50</c:v>
                </c:pt>
                <c:pt idx="29">
                  <c:v>30.76923076923077</c:v>
                </c:pt>
                <c:pt idx="30">
                  <c:v>36.363636363636367</c:v>
                </c:pt>
                <c:pt idx="31">
                  <c:v>44.444444444444443</c:v>
                </c:pt>
                <c:pt idx="32">
                  <c:v>30</c:v>
                </c:pt>
                <c:pt idx="33">
                  <c:v>50</c:v>
                </c:pt>
                <c:pt idx="34">
                  <c:v>-10</c:v>
                </c:pt>
                <c:pt idx="35">
                  <c:v>40</c:v>
                </c:pt>
                <c:pt idx="36">
                  <c:v>20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'G6'!$J$90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'G6'!$B$91:$B$127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'G6'!$J$91:$J$127</c:f>
              <c:numCache>
                <c:formatCode>_(* #,##0.00_);_(* \(#,##0.00\);_(* "-"??_);_(@_)</c:formatCode>
                <c:ptCount val="37"/>
                <c:pt idx="0">
                  <c:v>56.25</c:v>
                </c:pt>
                <c:pt idx="1">
                  <c:v>15.789473684210526</c:v>
                </c:pt>
                <c:pt idx="2">
                  <c:v>14.285714285714285</c:v>
                </c:pt>
                <c:pt idx="3">
                  <c:v>-30</c:v>
                </c:pt>
                <c:pt idx="4">
                  <c:v>-31.818181818181817</c:v>
                </c:pt>
                <c:pt idx="5">
                  <c:v>-31.818181818181817</c:v>
                </c:pt>
                <c:pt idx="6">
                  <c:v>0</c:v>
                </c:pt>
                <c:pt idx="7">
                  <c:v>22.727272727272727</c:v>
                </c:pt>
                <c:pt idx="8">
                  <c:v>-5.5555555555555554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31.25</c:v>
                </c:pt>
                <c:pt idx="12">
                  <c:v>25</c:v>
                </c:pt>
                <c:pt idx="13">
                  <c:v>64.285714285714292</c:v>
                </c:pt>
                <c:pt idx="14">
                  <c:v>42.857142857142854</c:v>
                </c:pt>
                <c:pt idx="15">
                  <c:v>40</c:v>
                </c:pt>
                <c:pt idx="16">
                  <c:v>13.333333333333334</c:v>
                </c:pt>
                <c:pt idx="17">
                  <c:v>61.53846153846154</c:v>
                </c:pt>
                <c:pt idx="18">
                  <c:v>46.666666666666664</c:v>
                </c:pt>
                <c:pt idx="19">
                  <c:v>50</c:v>
                </c:pt>
                <c:pt idx="20">
                  <c:v>26.666666666666668</c:v>
                </c:pt>
                <c:pt idx="21">
                  <c:v>29.411764705882355</c:v>
                </c:pt>
                <c:pt idx="22">
                  <c:v>46.153846153846153</c:v>
                </c:pt>
                <c:pt idx="23">
                  <c:v>0</c:v>
                </c:pt>
                <c:pt idx="24">
                  <c:v>9.0909090909090917</c:v>
                </c:pt>
                <c:pt idx="25">
                  <c:v>35.714285714285715</c:v>
                </c:pt>
                <c:pt idx="26">
                  <c:v>22.222222222222221</c:v>
                </c:pt>
                <c:pt idx="27">
                  <c:v>-11.111111111111111</c:v>
                </c:pt>
                <c:pt idx="28">
                  <c:v>14.285714285714285</c:v>
                </c:pt>
                <c:pt idx="29">
                  <c:v>-38.461538461538467</c:v>
                </c:pt>
                <c:pt idx="30">
                  <c:v>-27.27272727272727</c:v>
                </c:pt>
                <c:pt idx="31">
                  <c:v>0</c:v>
                </c:pt>
                <c:pt idx="32">
                  <c:v>-80</c:v>
                </c:pt>
                <c:pt idx="33">
                  <c:v>-25</c:v>
                </c:pt>
                <c:pt idx="34">
                  <c:v>-20</c:v>
                </c:pt>
                <c:pt idx="35">
                  <c:v>-10</c:v>
                </c:pt>
                <c:pt idx="36">
                  <c:v>-10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'G6'!$F$90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'G6'!$B$91:$B$127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'G6'!$F$91:$F$127</c:f>
              <c:numCache>
                <c:formatCode>_(* #,##0.00_);_(* \(#,##0.00\);_(* "-"??_);_(@_)</c:formatCode>
                <c:ptCount val="37"/>
                <c:pt idx="0">
                  <c:v>31.25</c:v>
                </c:pt>
                <c:pt idx="1">
                  <c:v>31.578947368421051</c:v>
                </c:pt>
                <c:pt idx="2">
                  <c:v>-4.7619047619047619</c:v>
                </c:pt>
                <c:pt idx="3">
                  <c:v>-30</c:v>
                </c:pt>
                <c:pt idx="4">
                  <c:v>-9.0909090909090917</c:v>
                </c:pt>
                <c:pt idx="5">
                  <c:v>-9.0909090909090917</c:v>
                </c:pt>
                <c:pt idx="6">
                  <c:v>0</c:v>
                </c:pt>
                <c:pt idx="7">
                  <c:v>27.27272727272727</c:v>
                </c:pt>
                <c:pt idx="8">
                  <c:v>5.5555555555555554</c:v>
                </c:pt>
                <c:pt idx="9">
                  <c:v>33.333333333333329</c:v>
                </c:pt>
                <c:pt idx="10">
                  <c:v>50</c:v>
                </c:pt>
                <c:pt idx="11">
                  <c:v>43.75</c:v>
                </c:pt>
                <c:pt idx="12">
                  <c:v>43.75</c:v>
                </c:pt>
                <c:pt idx="13">
                  <c:v>57.142857142857139</c:v>
                </c:pt>
                <c:pt idx="14">
                  <c:v>14.285714285714285</c:v>
                </c:pt>
                <c:pt idx="15">
                  <c:v>20</c:v>
                </c:pt>
                <c:pt idx="16">
                  <c:v>40</c:v>
                </c:pt>
                <c:pt idx="17">
                  <c:v>46.153846153846153</c:v>
                </c:pt>
                <c:pt idx="18">
                  <c:v>53.333333333333336</c:v>
                </c:pt>
                <c:pt idx="19">
                  <c:v>43.75</c:v>
                </c:pt>
                <c:pt idx="20">
                  <c:v>26.666666666666668</c:v>
                </c:pt>
                <c:pt idx="21">
                  <c:v>47.058823529411761</c:v>
                </c:pt>
                <c:pt idx="22">
                  <c:v>50</c:v>
                </c:pt>
                <c:pt idx="23">
                  <c:v>30</c:v>
                </c:pt>
                <c:pt idx="24">
                  <c:v>36.363636363636367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22.222222222222221</c:v>
                </c:pt>
                <c:pt idx="28">
                  <c:v>57.142857142857139</c:v>
                </c:pt>
                <c:pt idx="29">
                  <c:v>23.076923076923077</c:v>
                </c:pt>
                <c:pt idx="30">
                  <c:v>27.27272727272727</c:v>
                </c:pt>
                <c:pt idx="31">
                  <c:v>22.222222222222221</c:v>
                </c:pt>
                <c:pt idx="32">
                  <c:v>60</c:v>
                </c:pt>
                <c:pt idx="33">
                  <c:v>62.5</c:v>
                </c:pt>
                <c:pt idx="34">
                  <c:v>40</c:v>
                </c:pt>
                <c:pt idx="35">
                  <c:v>10</c:v>
                </c:pt>
                <c:pt idx="36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553904"/>
        <c:axId val="873554464"/>
      </c:lineChart>
      <c:dateAx>
        <c:axId val="873553904"/>
        <c:scaling>
          <c:orientation val="minMax"/>
          <c:min val="41791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873554464"/>
        <c:crosses val="autoZero"/>
        <c:auto val="0"/>
        <c:lblOffset val="100"/>
        <c:baseTimeUnit val="months"/>
        <c:majorUnit val="3"/>
        <c:majorTimeUnit val="months"/>
      </c:dateAx>
      <c:valAx>
        <c:axId val="873554464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73553904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048079899454931E-2"/>
          <c:y val="0.76469874240910329"/>
          <c:w val="0.97385276335288995"/>
          <c:h val="7.83109989316133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C) Cooperativas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50860450608906E-2"/>
          <c:y val="0.105297786402647"/>
          <c:w val="0.88632826162181289"/>
          <c:h val="0.60940671477996011"/>
        </c:manualLayout>
      </c:layout>
      <c:lineChart>
        <c:grouping val="standard"/>
        <c:varyColors val="0"/>
        <c:ser>
          <c:idx val="0"/>
          <c:order val="0"/>
          <c:tx>
            <c:strRef>
              <c:f>'G6'!$C$8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'G6'!$B$131:$B$167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'G6'!$C$131:$C$167</c:f>
              <c:numCache>
                <c:formatCode>_(* #,##0.00_);_(* \(#,##0.00\);_(* "-"??_);_(@_)</c:formatCode>
                <c:ptCount val="37"/>
                <c:pt idx="0">
                  <c:v>50</c:v>
                </c:pt>
                <c:pt idx="1">
                  <c:v>40</c:v>
                </c:pt>
                <c:pt idx="2">
                  <c:v>42.857142857142854</c:v>
                </c:pt>
                <c:pt idx="3">
                  <c:v>57.142857142857139</c:v>
                </c:pt>
                <c:pt idx="4">
                  <c:v>28.571428571428569</c:v>
                </c:pt>
                <c:pt idx="5">
                  <c:v>33.333333333333329</c:v>
                </c:pt>
                <c:pt idx="6">
                  <c:v>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57.142857142857139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57.142857142857139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0</c:v>
                </c:pt>
                <c:pt idx="17">
                  <c:v>16.666666666666664</c:v>
                </c:pt>
                <c:pt idx="18">
                  <c:v>57.142857142857139</c:v>
                </c:pt>
                <c:pt idx="19">
                  <c:v>14.285714285714285</c:v>
                </c:pt>
                <c:pt idx="20">
                  <c:v>-14.285714285714285</c:v>
                </c:pt>
                <c:pt idx="21">
                  <c:v>14.285714285714285</c:v>
                </c:pt>
                <c:pt idx="22">
                  <c:v>14.285714285714285</c:v>
                </c:pt>
                <c:pt idx="23">
                  <c:v>0</c:v>
                </c:pt>
                <c:pt idx="24">
                  <c:v>40</c:v>
                </c:pt>
                <c:pt idx="25">
                  <c:v>0</c:v>
                </c:pt>
                <c:pt idx="26">
                  <c:v>25</c:v>
                </c:pt>
                <c:pt idx="27">
                  <c:v>75</c:v>
                </c:pt>
                <c:pt idx="28">
                  <c:v>40</c:v>
                </c:pt>
                <c:pt idx="29">
                  <c:v>-20</c:v>
                </c:pt>
                <c:pt idx="30">
                  <c:v>40</c:v>
                </c:pt>
                <c:pt idx="31">
                  <c:v>60</c:v>
                </c:pt>
                <c:pt idx="32">
                  <c:v>0</c:v>
                </c:pt>
                <c:pt idx="33">
                  <c:v>25</c:v>
                </c:pt>
                <c:pt idx="34">
                  <c:v>40</c:v>
                </c:pt>
                <c:pt idx="35" formatCode="General">
                  <c:v>75</c:v>
                </c:pt>
                <c:pt idx="36" formatCode="General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'G6'!$B$131:$B$167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'G6'!$D$131:$D$167</c:f>
              <c:numCache>
                <c:formatCode>_(* #,##0.00_);_(* \(#,##0.00\);_(* "-"??_);_(@_)</c:formatCode>
                <c:ptCount val="37"/>
                <c:pt idx="0">
                  <c:v>25</c:v>
                </c:pt>
                <c:pt idx="1">
                  <c:v>60</c:v>
                </c:pt>
                <c:pt idx="2">
                  <c:v>28.571428571428569</c:v>
                </c:pt>
                <c:pt idx="3">
                  <c:v>57.142857142857139</c:v>
                </c:pt>
                <c:pt idx="4">
                  <c:v>14.285714285714285</c:v>
                </c:pt>
                <c:pt idx="5">
                  <c:v>33.3333333333333</c:v>
                </c:pt>
                <c:pt idx="6">
                  <c:v>14.285714285714285</c:v>
                </c:pt>
                <c:pt idx="7">
                  <c:v>42.857142857142854</c:v>
                </c:pt>
                <c:pt idx="8">
                  <c:v>14.285714285714285</c:v>
                </c:pt>
                <c:pt idx="9">
                  <c:v>42.857142857142854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33.333333333333329</c:v>
                </c:pt>
                <c:pt idx="13">
                  <c:v>42.857142857142854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14.285714285714285</c:v>
                </c:pt>
                <c:pt idx="17">
                  <c:v>0</c:v>
                </c:pt>
                <c:pt idx="18">
                  <c:v>57.142857142857139</c:v>
                </c:pt>
                <c:pt idx="19">
                  <c:v>42.857142857142854</c:v>
                </c:pt>
                <c:pt idx="20">
                  <c:v>42.857142857142854</c:v>
                </c:pt>
                <c:pt idx="21">
                  <c:v>42.857142857142854</c:v>
                </c:pt>
                <c:pt idx="22">
                  <c:v>71.428571428571431</c:v>
                </c:pt>
                <c:pt idx="23">
                  <c:v>50</c:v>
                </c:pt>
                <c:pt idx="24">
                  <c:v>60</c:v>
                </c:pt>
                <c:pt idx="25">
                  <c:v>50</c:v>
                </c:pt>
                <c:pt idx="26">
                  <c:v>100</c:v>
                </c:pt>
                <c:pt idx="27">
                  <c:v>100</c:v>
                </c:pt>
                <c:pt idx="28">
                  <c:v>60</c:v>
                </c:pt>
                <c:pt idx="29">
                  <c:v>40</c:v>
                </c:pt>
                <c:pt idx="30">
                  <c:v>60</c:v>
                </c:pt>
                <c:pt idx="31">
                  <c:v>80</c:v>
                </c:pt>
                <c:pt idx="32">
                  <c:v>-40</c:v>
                </c:pt>
                <c:pt idx="33">
                  <c:v>25</c:v>
                </c:pt>
                <c:pt idx="34">
                  <c:v>60</c:v>
                </c:pt>
                <c:pt idx="35" formatCode="General">
                  <c:v>50</c:v>
                </c:pt>
                <c:pt idx="36" formatCode="General">
                  <c:v>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'G6'!$B$131:$B$167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'G6'!$E$131:$E$167</c:f>
              <c:numCache>
                <c:formatCode>_(* #,##0.00_);_(* \(#,##0.00\);_(* "-"??_);_(@_)</c:formatCode>
                <c:ptCount val="37"/>
                <c:pt idx="0">
                  <c:v>50</c:v>
                </c:pt>
                <c:pt idx="1">
                  <c:v>80</c:v>
                </c:pt>
                <c:pt idx="2">
                  <c:v>71.428571428571431</c:v>
                </c:pt>
                <c:pt idx="3">
                  <c:v>42.857142857142854</c:v>
                </c:pt>
                <c:pt idx="4">
                  <c:v>0</c:v>
                </c:pt>
                <c:pt idx="5">
                  <c:v>33.333333333333329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57.142857142857139</c:v>
                </c:pt>
                <c:pt idx="9">
                  <c:v>42.857142857142854</c:v>
                </c:pt>
                <c:pt idx="10">
                  <c:v>83.333333333333343</c:v>
                </c:pt>
                <c:pt idx="11">
                  <c:v>85.714285714285708</c:v>
                </c:pt>
                <c:pt idx="12">
                  <c:v>50</c:v>
                </c:pt>
                <c:pt idx="13">
                  <c:v>57.142857142857139</c:v>
                </c:pt>
                <c:pt idx="14">
                  <c:v>85.714285714285708</c:v>
                </c:pt>
                <c:pt idx="15">
                  <c:v>57.142857142857139</c:v>
                </c:pt>
                <c:pt idx="16">
                  <c:v>42.857142857142854</c:v>
                </c:pt>
                <c:pt idx="17">
                  <c:v>16.666666666666664</c:v>
                </c:pt>
                <c:pt idx="18">
                  <c:v>85.714285714285708</c:v>
                </c:pt>
                <c:pt idx="19">
                  <c:v>85.714285714285708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71.428571428571431</c:v>
                </c:pt>
                <c:pt idx="23">
                  <c:v>50</c:v>
                </c:pt>
                <c:pt idx="24">
                  <c:v>80</c:v>
                </c:pt>
                <c:pt idx="25">
                  <c:v>50</c:v>
                </c:pt>
                <c:pt idx="26">
                  <c:v>100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80</c:v>
                </c:pt>
                <c:pt idx="31">
                  <c:v>60</c:v>
                </c:pt>
                <c:pt idx="32">
                  <c:v>-40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50</c:v>
                </c:pt>
                <c:pt idx="36" formatCode="General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'G6'!$B$131:$B$167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'G6'!$H$131:$H$167</c:f>
              <c:numCache>
                <c:formatCode>_(* #,##0.00_);_(* \(#,##0.00\);_(* "-"??_);_(@_)</c:formatCode>
                <c:ptCount val="37"/>
                <c:pt idx="0">
                  <c:v>-75</c:v>
                </c:pt>
                <c:pt idx="1">
                  <c:v>-20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14.285714285714285</c:v>
                </c:pt>
                <c:pt idx="8">
                  <c:v>-28.571428571428569</c:v>
                </c:pt>
                <c:pt idx="9">
                  <c:v>-14.285714285714285</c:v>
                </c:pt>
                <c:pt idx="10">
                  <c:v>83.333333333333343</c:v>
                </c:pt>
                <c:pt idx="11">
                  <c:v>14.285714285714285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-28.999999999999996</c:v>
                </c:pt>
                <c:pt idx="16">
                  <c:v>14.285714285714285</c:v>
                </c:pt>
                <c:pt idx="17">
                  <c:v>-17</c:v>
                </c:pt>
                <c:pt idx="18">
                  <c:v>0</c:v>
                </c:pt>
                <c:pt idx="19">
                  <c:v>28.571428571428569</c:v>
                </c:pt>
                <c:pt idx="20">
                  <c:v>0</c:v>
                </c:pt>
                <c:pt idx="21">
                  <c:v>0</c:v>
                </c:pt>
                <c:pt idx="22">
                  <c:v>28.571428571428569</c:v>
                </c:pt>
                <c:pt idx="23">
                  <c:v>16.666666666666664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60</c:v>
                </c:pt>
                <c:pt idx="32">
                  <c:v>20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75</c:v>
                </c:pt>
                <c:pt idx="36" formatCode="General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'G6'!$B$131:$B$167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'G6'!$G$131:$G$167</c:f>
              <c:numCache>
                <c:formatCode>_(* #,##0.00_);_(* \(#,##0.00\);_(* "-"??_);_(@_)</c:formatCode>
                <c:ptCount val="37"/>
                <c:pt idx="0">
                  <c:v>-25</c:v>
                </c:pt>
                <c:pt idx="1">
                  <c:v>-20</c:v>
                </c:pt>
                <c:pt idx="2">
                  <c:v>-28.571428571428569</c:v>
                </c:pt>
                <c:pt idx="3">
                  <c:v>-42.857142857142854</c:v>
                </c:pt>
                <c:pt idx="4">
                  <c:v>-57.142857142857139</c:v>
                </c:pt>
                <c:pt idx="5">
                  <c:v>-50</c:v>
                </c:pt>
                <c:pt idx="6">
                  <c:v>-42.857142857142854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0</c:v>
                </c:pt>
                <c:pt idx="11">
                  <c:v>-28.571428571428569</c:v>
                </c:pt>
                <c:pt idx="12">
                  <c:v>-83.333333333333343</c:v>
                </c:pt>
                <c:pt idx="13">
                  <c:v>-42.857142857142854</c:v>
                </c:pt>
                <c:pt idx="14">
                  <c:v>-57.142857142857139</c:v>
                </c:pt>
                <c:pt idx="15">
                  <c:v>-71.428571428571431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-71.428571428571431</c:v>
                </c:pt>
                <c:pt idx="19">
                  <c:v>-71.428571428571431</c:v>
                </c:pt>
                <c:pt idx="20">
                  <c:v>-85.714285714285708</c:v>
                </c:pt>
                <c:pt idx="21">
                  <c:v>-57.142857142857096</c:v>
                </c:pt>
                <c:pt idx="22">
                  <c:v>-100</c:v>
                </c:pt>
                <c:pt idx="23">
                  <c:v>-33.333333333333329</c:v>
                </c:pt>
                <c:pt idx="24">
                  <c:v>-60</c:v>
                </c:pt>
                <c:pt idx="25">
                  <c:v>-100</c:v>
                </c:pt>
                <c:pt idx="26">
                  <c:v>-50</c:v>
                </c:pt>
                <c:pt idx="27">
                  <c:v>-50</c:v>
                </c:pt>
                <c:pt idx="28">
                  <c:v>-40</c:v>
                </c:pt>
                <c:pt idx="29">
                  <c:v>-60</c:v>
                </c:pt>
                <c:pt idx="30">
                  <c:v>-20</c:v>
                </c:pt>
                <c:pt idx="31">
                  <c:v>-60</c:v>
                </c:pt>
                <c:pt idx="32">
                  <c:v>20</c:v>
                </c:pt>
                <c:pt idx="33">
                  <c:v>-75</c:v>
                </c:pt>
                <c:pt idx="34">
                  <c:v>-60</c:v>
                </c:pt>
                <c:pt idx="35" formatCode="General">
                  <c:v>-75</c:v>
                </c:pt>
                <c:pt idx="36" formatCode="General">
                  <c:v>-75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'G6'!$B$131:$B$167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'G6'!$I$131:$I$167</c:f>
              <c:numCache>
                <c:formatCode>_(* #,##0.00_);_(* \(#,##0.00\);_(* "-"??_);_(@_)</c:formatCode>
                <c:ptCount val="37"/>
                <c:pt idx="0">
                  <c:v>-50</c:v>
                </c:pt>
                <c:pt idx="1">
                  <c:v>-20</c:v>
                </c:pt>
                <c:pt idx="2">
                  <c:v>-14.285714285714285</c:v>
                </c:pt>
                <c:pt idx="3">
                  <c:v>0</c:v>
                </c:pt>
                <c:pt idx="4">
                  <c:v>-71.428571428571431</c:v>
                </c:pt>
                <c:pt idx="5">
                  <c:v>-83.333333333333343</c:v>
                </c:pt>
                <c:pt idx="6">
                  <c:v>-85.714285714285708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-33.333333333333329</c:v>
                </c:pt>
                <c:pt idx="11">
                  <c:v>-42.857142857142854</c:v>
                </c:pt>
                <c:pt idx="12">
                  <c:v>-33.333333333333329</c:v>
                </c:pt>
                <c:pt idx="13">
                  <c:v>-71.428571428571431</c:v>
                </c:pt>
                <c:pt idx="14">
                  <c:v>-71.428571428571431</c:v>
                </c:pt>
                <c:pt idx="15">
                  <c:v>-86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-57.142857142857139</c:v>
                </c:pt>
                <c:pt idx="19">
                  <c:v>-71.428571428571431</c:v>
                </c:pt>
                <c:pt idx="20">
                  <c:v>-50</c:v>
                </c:pt>
                <c:pt idx="21">
                  <c:v>-71.428571428571431</c:v>
                </c:pt>
                <c:pt idx="22">
                  <c:v>-28.571428571428569</c:v>
                </c:pt>
                <c:pt idx="23">
                  <c:v>-16.666666666666664</c:v>
                </c:pt>
                <c:pt idx="24">
                  <c:v>0</c:v>
                </c:pt>
                <c:pt idx="25">
                  <c:v>-25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-20</c:v>
                </c:pt>
                <c:pt idx="30">
                  <c:v>-20</c:v>
                </c:pt>
                <c:pt idx="31">
                  <c:v>20</c:v>
                </c:pt>
                <c:pt idx="32">
                  <c:v>60</c:v>
                </c:pt>
                <c:pt idx="33">
                  <c:v>0</c:v>
                </c:pt>
                <c:pt idx="34">
                  <c:v>-20</c:v>
                </c:pt>
                <c:pt idx="35" formatCode="General">
                  <c:v>0</c:v>
                </c:pt>
                <c:pt idx="36" formatCode="General">
                  <c:v>-50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'G6'!$L$130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ymbol val="plus"/>
            <c:size val="7"/>
            <c:spPr>
              <a:solidFill>
                <a:srgbClr val="D991CF"/>
              </a:solidFill>
              <a:ln>
                <a:noFill/>
              </a:ln>
            </c:spPr>
          </c:marker>
          <c:cat>
            <c:numRef>
              <c:f>'G6'!$B$131:$B$167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'G6'!$L$131:$L$167</c:f>
              <c:numCache>
                <c:formatCode>_(* #,##0.00_);_(* \(#,##0.00\);_(* "-"??_);_(@_)</c:formatCode>
                <c:ptCount val="37"/>
                <c:pt idx="0">
                  <c:v>0</c:v>
                </c:pt>
                <c:pt idx="1">
                  <c:v>100</c:v>
                </c:pt>
                <c:pt idx="2">
                  <c:v>57.142857142857139</c:v>
                </c:pt>
                <c:pt idx="3">
                  <c:v>42.857142857142854</c:v>
                </c:pt>
                <c:pt idx="4">
                  <c:v>28.571428571428569</c:v>
                </c:pt>
                <c:pt idx="5">
                  <c:v>50</c:v>
                </c:pt>
                <c:pt idx="6">
                  <c:v>-28.571428571428569</c:v>
                </c:pt>
                <c:pt idx="7">
                  <c:v>57.142857142857139</c:v>
                </c:pt>
                <c:pt idx="8">
                  <c:v>57.142857142857139</c:v>
                </c:pt>
                <c:pt idx="9">
                  <c:v>57.142857142857139</c:v>
                </c:pt>
                <c:pt idx="10">
                  <c:v>100</c:v>
                </c:pt>
                <c:pt idx="11">
                  <c:v>42.857142857142854</c:v>
                </c:pt>
                <c:pt idx="12">
                  <c:v>83.333333333333343</c:v>
                </c:pt>
                <c:pt idx="13">
                  <c:v>57.142857142857139</c:v>
                </c:pt>
                <c:pt idx="14">
                  <c:v>71.428571428571431</c:v>
                </c:pt>
                <c:pt idx="15">
                  <c:v>85.714285714285708</c:v>
                </c:pt>
                <c:pt idx="16">
                  <c:v>14.285714285714285</c:v>
                </c:pt>
                <c:pt idx="17">
                  <c:v>16.666666666666664</c:v>
                </c:pt>
                <c:pt idx="18">
                  <c:v>28.571428571428569</c:v>
                </c:pt>
                <c:pt idx="19">
                  <c:v>71.428571428571431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42.857142857142854</c:v>
                </c:pt>
                <c:pt idx="23">
                  <c:v>50</c:v>
                </c:pt>
                <c:pt idx="24">
                  <c:v>40</c:v>
                </c:pt>
                <c:pt idx="25">
                  <c:v>25</c:v>
                </c:pt>
                <c:pt idx="26">
                  <c:v>75</c:v>
                </c:pt>
                <c:pt idx="27">
                  <c:v>100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0</c:v>
                </c:pt>
                <c:pt idx="33">
                  <c:v>50</c:v>
                </c:pt>
                <c:pt idx="34">
                  <c:v>40</c:v>
                </c:pt>
                <c:pt idx="35" formatCode="General">
                  <c:v>100</c:v>
                </c:pt>
                <c:pt idx="36" formatCode="General">
                  <c:v>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'G6'!$J$130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'G6'!$B$131:$B$167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'G6'!$J$131:$J$167</c:f>
              <c:numCache>
                <c:formatCode>_(* #,##0.00_);_(* \(#,##0.00\);_(* "-"??_);_(@_)</c:formatCode>
                <c:ptCount val="37"/>
                <c:pt idx="0">
                  <c:v>-50</c:v>
                </c:pt>
                <c:pt idx="1">
                  <c:v>-40</c:v>
                </c:pt>
                <c:pt idx="2">
                  <c:v>71.428571428571431</c:v>
                </c:pt>
                <c:pt idx="3">
                  <c:v>14.285714285714285</c:v>
                </c:pt>
                <c:pt idx="4">
                  <c:v>-42.857142857142854</c:v>
                </c:pt>
                <c:pt idx="5">
                  <c:v>-33.333333333333329</c:v>
                </c:pt>
                <c:pt idx="6">
                  <c:v>-42.857142857142854</c:v>
                </c:pt>
                <c:pt idx="7">
                  <c:v>-14.285714285714285</c:v>
                </c:pt>
                <c:pt idx="8">
                  <c:v>-42.857142857142854</c:v>
                </c:pt>
                <c:pt idx="9">
                  <c:v>-42.857142857142854</c:v>
                </c:pt>
                <c:pt idx="10">
                  <c:v>16.666666666666664</c:v>
                </c:pt>
                <c:pt idx="11">
                  <c:v>-14.285714285714285</c:v>
                </c:pt>
                <c:pt idx="12">
                  <c:v>16.666666666666664</c:v>
                </c:pt>
                <c:pt idx="13">
                  <c:v>28.571428571428569</c:v>
                </c:pt>
                <c:pt idx="14">
                  <c:v>-14.285714285714285</c:v>
                </c:pt>
                <c:pt idx="15">
                  <c:v>28.571428571428569</c:v>
                </c:pt>
                <c:pt idx="16">
                  <c:v>0</c:v>
                </c:pt>
                <c:pt idx="17">
                  <c:v>-33.333333333333329</c:v>
                </c:pt>
                <c:pt idx="18">
                  <c:v>0</c:v>
                </c:pt>
                <c:pt idx="19">
                  <c:v>0</c:v>
                </c:pt>
                <c:pt idx="20">
                  <c:v>-28.571428571428569</c:v>
                </c:pt>
                <c:pt idx="21">
                  <c:v>0</c:v>
                </c:pt>
                <c:pt idx="22">
                  <c:v>-14.285714285714285</c:v>
                </c:pt>
                <c:pt idx="23">
                  <c:v>0</c:v>
                </c:pt>
                <c:pt idx="24">
                  <c:v>20</c:v>
                </c:pt>
                <c:pt idx="25">
                  <c:v>-25</c:v>
                </c:pt>
                <c:pt idx="26">
                  <c:v>-75</c:v>
                </c:pt>
                <c:pt idx="27">
                  <c:v>-25</c:v>
                </c:pt>
                <c:pt idx="28">
                  <c:v>-80</c:v>
                </c:pt>
                <c:pt idx="29">
                  <c:v>-80</c:v>
                </c:pt>
                <c:pt idx="30">
                  <c:v>-80</c:v>
                </c:pt>
                <c:pt idx="31">
                  <c:v>-80</c:v>
                </c:pt>
                <c:pt idx="32">
                  <c:v>-20</c:v>
                </c:pt>
                <c:pt idx="33">
                  <c:v>-100</c:v>
                </c:pt>
                <c:pt idx="34">
                  <c:v>-60</c:v>
                </c:pt>
                <c:pt idx="35" formatCode="General">
                  <c:v>-25</c:v>
                </c:pt>
                <c:pt idx="36" formatCode="General">
                  <c:v>-50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'G6'!$F$130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'G6'!$B$131:$B$167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</c:numCache>
            </c:numRef>
          </c:cat>
          <c:val>
            <c:numRef>
              <c:f>'G6'!$F$131:$F$167</c:f>
              <c:numCache>
                <c:formatCode>_(* #,##0.00_);_(* \(#,##0.00\);_(* "-"??_);_(@_)</c:formatCode>
                <c:ptCount val="37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-14.285714285714285</c:v>
                </c:pt>
                <c:pt idx="4">
                  <c:v>-71.428571428571431</c:v>
                </c:pt>
                <c:pt idx="5">
                  <c:v>-50</c:v>
                </c:pt>
                <c:pt idx="6">
                  <c:v>-14.285714285714285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0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-16.666666666666664</c:v>
                </c:pt>
                <c:pt idx="13">
                  <c:v>14.285714285714285</c:v>
                </c:pt>
                <c:pt idx="14">
                  <c:v>28.571428571428569</c:v>
                </c:pt>
                <c:pt idx="15">
                  <c:v>14.285714285714285</c:v>
                </c:pt>
                <c:pt idx="16">
                  <c:v>0</c:v>
                </c:pt>
                <c:pt idx="17">
                  <c:v>-33.333333333333329</c:v>
                </c:pt>
                <c:pt idx="18">
                  <c:v>14.285714285714285</c:v>
                </c:pt>
                <c:pt idx="19">
                  <c:v>14.285714285714285</c:v>
                </c:pt>
                <c:pt idx="20">
                  <c:v>57.142857142857139</c:v>
                </c:pt>
                <c:pt idx="21">
                  <c:v>14.285714285714285</c:v>
                </c:pt>
                <c:pt idx="22">
                  <c:v>0</c:v>
                </c:pt>
                <c:pt idx="23">
                  <c:v>16.666666666666664</c:v>
                </c:pt>
                <c:pt idx="24">
                  <c:v>40</c:v>
                </c:pt>
                <c:pt idx="25">
                  <c:v>25</c:v>
                </c:pt>
                <c:pt idx="26">
                  <c:v>0</c:v>
                </c:pt>
                <c:pt idx="27">
                  <c:v>25</c:v>
                </c:pt>
                <c:pt idx="28">
                  <c:v>-20</c:v>
                </c:pt>
                <c:pt idx="29">
                  <c:v>-40</c:v>
                </c:pt>
                <c:pt idx="30">
                  <c:v>0</c:v>
                </c:pt>
                <c:pt idx="31">
                  <c:v>20</c:v>
                </c:pt>
                <c:pt idx="32">
                  <c:v>40</c:v>
                </c:pt>
                <c:pt idx="33">
                  <c:v>25</c:v>
                </c:pt>
                <c:pt idx="34">
                  <c:v>-40</c:v>
                </c:pt>
                <c:pt idx="35" formatCode="General">
                  <c:v>-25</c:v>
                </c:pt>
                <c:pt idx="36" formatCode="General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389584"/>
        <c:axId val="873390144"/>
      </c:lineChart>
      <c:dateAx>
        <c:axId val="873389584"/>
        <c:scaling>
          <c:orientation val="minMax"/>
          <c:min val="4179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/>
          <a:lstStyle/>
          <a:p>
            <a:pPr>
              <a:defRPr/>
            </a:pPr>
            <a:endParaRPr lang="es-CO"/>
          </a:p>
        </c:txPr>
        <c:crossAx val="873390144"/>
        <c:crosses val="autoZero"/>
        <c:auto val="0"/>
        <c:lblOffset val="100"/>
        <c:baseTimeUnit val="months"/>
        <c:majorUnit val="3"/>
        <c:majorTimeUnit val="months"/>
      </c:dateAx>
      <c:valAx>
        <c:axId val="873390144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crossAx val="8733895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7752765896620482E-2"/>
          <c:y val="0.78726574247669545"/>
          <c:w val="0.94091095409329184"/>
          <c:h val="7.38386203738582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6106736657867E-2"/>
          <c:y val="0.18142123385053857"/>
          <c:w val="0.83736548556430435"/>
          <c:h val="0.67261314575503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'G1'!$G$5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'G1'!$B$6:$B$39</c:f>
              <c:numCache>
                <c:formatCode>mmm\-yy</c:formatCode>
                <c:ptCount val="3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</c:numCache>
            </c:numRef>
          </c:cat>
          <c:val>
            <c:numRef>
              <c:f>'G1'!$G$6:$G$39</c:f>
              <c:numCache>
                <c:formatCode>0.00</c:formatCode>
                <c:ptCount val="34"/>
                <c:pt idx="0">
                  <c:v>15.261191061525409</c:v>
                </c:pt>
                <c:pt idx="1">
                  <c:v>12.506461260119522</c:v>
                </c:pt>
                <c:pt idx="2">
                  <c:v>11.685105799955849</c:v>
                </c:pt>
                <c:pt idx="3">
                  <c:v>13.064310495954246</c:v>
                </c:pt>
                <c:pt idx="4">
                  <c:v>14.779801716529946</c:v>
                </c:pt>
                <c:pt idx="5">
                  <c:v>16.184535716165669</c:v>
                </c:pt>
                <c:pt idx="6">
                  <c:v>17.011696623312076</c:v>
                </c:pt>
                <c:pt idx="7">
                  <c:v>17.07697078357819</c:v>
                </c:pt>
                <c:pt idx="8">
                  <c:v>17.139290065716466</c:v>
                </c:pt>
                <c:pt idx="9">
                  <c:v>18.340668917569516</c:v>
                </c:pt>
                <c:pt idx="10">
                  <c:v>18.729057752386041</c:v>
                </c:pt>
                <c:pt idx="11">
                  <c:v>19.454835361584074</c:v>
                </c:pt>
                <c:pt idx="12">
                  <c:v>19.407547339345243</c:v>
                </c:pt>
                <c:pt idx="13">
                  <c:v>18.387049465976773</c:v>
                </c:pt>
                <c:pt idx="14">
                  <c:v>14.876168175897902</c:v>
                </c:pt>
                <c:pt idx="15">
                  <c:v>14.344265730120881</c:v>
                </c:pt>
                <c:pt idx="16">
                  <c:v>13.445014324863962</c:v>
                </c:pt>
                <c:pt idx="17">
                  <c:v>13.957761942833429</c:v>
                </c:pt>
                <c:pt idx="18">
                  <c:v>17.784249201004428</c:v>
                </c:pt>
                <c:pt idx="19" formatCode="#,##0.00">
                  <c:v>19.455415139901703</c:v>
                </c:pt>
                <c:pt idx="20">
                  <c:v>20.614963520451226</c:v>
                </c:pt>
                <c:pt idx="21">
                  <c:v>21.2944438161569</c:v>
                </c:pt>
                <c:pt idx="22">
                  <c:v>19.967183622231531</c:v>
                </c:pt>
                <c:pt idx="23">
                  <c:v>17.901541756467225</c:v>
                </c:pt>
                <c:pt idx="24">
                  <c:v>16.380429567954891</c:v>
                </c:pt>
                <c:pt idx="25">
                  <c:v>14.890907509373946</c:v>
                </c:pt>
                <c:pt idx="26">
                  <c:v>14.983762314060485</c:v>
                </c:pt>
                <c:pt idx="27">
                  <c:v>15.321017808969884</c:v>
                </c:pt>
                <c:pt idx="28">
                  <c:v>13.883415492857122</c:v>
                </c:pt>
                <c:pt idx="29">
                  <c:v>14.389524680576326</c:v>
                </c:pt>
                <c:pt idx="30">
                  <c:v>13.522647880277887</c:v>
                </c:pt>
                <c:pt idx="31">
                  <c:v>12.807517442746574</c:v>
                </c:pt>
                <c:pt idx="32">
                  <c:v>13.491076332171925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879628912"/>
        <c:axId val="879628352"/>
      </c:barChart>
      <c:lineChart>
        <c:grouping val="standard"/>
        <c:varyColors val="0"/>
        <c:ser>
          <c:idx val="1"/>
          <c:order val="0"/>
          <c:tx>
            <c:strRef>
              <c:f>'G1'!$H$5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'G1'!$B$6:$B$39</c:f>
              <c:numCache>
                <c:formatCode>mmm\-yy</c:formatCode>
                <c:ptCount val="3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</c:numCache>
            </c:numRef>
          </c:cat>
          <c:val>
            <c:numRef>
              <c:f>'G1'!$H$6:$H$39</c:f>
              <c:numCache>
                <c:formatCode>0.00</c:formatCode>
                <c:ptCount val="34"/>
                <c:pt idx="0">
                  <c:v>-15.345631093088674</c:v>
                </c:pt>
                <c:pt idx="1">
                  <c:v>-29.742854274216342</c:v>
                </c:pt>
                <c:pt idx="2">
                  <c:v>13.374501722058248</c:v>
                </c:pt>
                <c:pt idx="3">
                  <c:v>19.511113184206451</c:v>
                </c:pt>
                <c:pt idx="4">
                  <c:v>16.372880873185824</c:v>
                </c:pt>
                <c:pt idx="5">
                  <c:v>15.704333575435756</c:v>
                </c:pt>
                <c:pt idx="6">
                  <c:v>10.907191897757585</c:v>
                </c:pt>
                <c:pt idx="7">
                  <c:v>24.44134917522965</c:v>
                </c:pt>
                <c:pt idx="8">
                  <c:v>-0.19778870166602991</c:v>
                </c:pt>
                <c:pt idx="9">
                  <c:v>27.269131132340473</c:v>
                </c:pt>
                <c:pt idx="10">
                  <c:v>23.764171922948812</c:v>
                </c:pt>
                <c:pt idx="11">
                  <c:v>23.190670598412179</c:v>
                </c:pt>
                <c:pt idx="12">
                  <c:v>0.24302404871568581</c:v>
                </c:pt>
                <c:pt idx="13">
                  <c:v>9.7276453584821052</c:v>
                </c:pt>
                <c:pt idx="14">
                  <c:v>13.71374085108471</c:v>
                </c:pt>
                <c:pt idx="15">
                  <c:v>20.835212008264762</c:v>
                </c:pt>
                <c:pt idx="16">
                  <c:v>-8.8200276969622635</c:v>
                </c:pt>
                <c:pt idx="17">
                  <c:v>41.757698962011389</c:v>
                </c:pt>
                <c:pt idx="18">
                  <c:v>37.420412360156305</c:v>
                </c:pt>
                <c:pt idx="19">
                  <c:v>38.33328336953354</c:v>
                </c:pt>
                <c:pt idx="20">
                  <c:v>5.4716699286009982</c:v>
                </c:pt>
                <c:pt idx="21">
                  <c:v>27.520880005752357</c:v>
                </c:pt>
                <c:pt idx="22">
                  <c:v>26.359239520584872</c:v>
                </c:pt>
                <c:pt idx="23">
                  <c:v>15.373049860759219</c:v>
                </c:pt>
                <c:pt idx="24">
                  <c:v>7.0270426939648534</c:v>
                </c:pt>
                <c:pt idx="25">
                  <c:v>-5.6199355839129854</c:v>
                </c:pt>
                <c:pt idx="26">
                  <c:v>-6.7125163338172156</c:v>
                </c:pt>
                <c:pt idx="27">
                  <c:v>6.4953182061773251</c:v>
                </c:pt>
                <c:pt idx="28">
                  <c:v>6.1758899143441868</c:v>
                </c:pt>
                <c:pt idx="29">
                  <c:v>11.095571136413383</c:v>
                </c:pt>
                <c:pt idx="30">
                  <c:v>6.6585682831710669</c:v>
                </c:pt>
                <c:pt idx="31">
                  <c:v>6.8814770887604073</c:v>
                </c:pt>
                <c:pt idx="32">
                  <c:v>0.36394511333997542</c:v>
                </c:pt>
                <c:pt idx="33">
                  <c:v>5.8597999938608032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27232"/>
        <c:axId val="879627792"/>
      </c:lineChart>
      <c:dateAx>
        <c:axId val="879627232"/>
        <c:scaling>
          <c:orientation val="minMax"/>
          <c:max val="42887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87962779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79627792"/>
        <c:scaling>
          <c:orientation val="minMax"/>
          <c:max val="5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4.9777773596967395E-3"/>
              <c:y val="4.91791824484947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9627232"/>
        <c:crosses val="autoZero"/>
        <c:crossBetween val="between"/>
      </c:valAx>
      <c:valAx>
        <c:axId val="879628352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2301512597598248"/>
              <c:y val="4.61903438773006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9628912"/>
        <c:crosses val="max"/>
        <c:crossBetween val="between"/>
      </c:valAx>
      <c:dateAx>
        <c:axId val="8796289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879628352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88743176588537E-2"/>
          <c:y val="0.15945421625410108"/>
          <c:w val="0.90789473056969383"/>
          <c:h val="0.68308013622603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'G7'!$C$5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7272727272728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578268876611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4848484848484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887862048721399E-17"/>
                  <c:y val="1.473296500920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'G7'!$C$6:$C$9</c:f>
              <c:numCache>
                <c:formatCode>_(* #,##0.00_);_(* \(#,##0.00\);_(* "-"??_);_(@_)</c:formatCode>
                <c:ptCount val="4"/>
                <c:pt idx="0">
                  <c:v>-35.294117647058826</c:v>
                </c:pt>
                <c:pt idx="1">
                  <c:v>0</c:v>
                </c:pt>
                <c:pt idx="2">
                  <c:v>41.17647058823529</c:v>
                </c:pt>
                <c:pt idx="3">
                  <c:v>35.294117647058826</c:v>
                </c:pt>
              </c:numCache>
            </c:numRef>
          </c:val>
        </c:ser>
        <c:ser>
          <c:idx val="1"/>
          <c:order val="1"/>
          <c:tx>
            <c:strRef>
              <c:f>'G7'!$D$5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8484848484848485E-3"/>
                  <c:y val="7.366482504604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6969696969696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'G7'!$D$6:$D$9</c:f>
              <c:numCache>
                <c:formatCode>_(* #,##0.00_);_(* \(#,##0.00\);_(* "-"??_);_(@_)</c:formatCode>
                <c:ptCount val="4"/>
                <c:pt idx="0">
                  <c:v>-70</c:v>
                </c:pt>
                <c:pt idx="1">
                  <c:v>-30</c:v>
                </c:pt>
                <c:pt idx="2">
                  <c:v>50</c:v>
                </c:pt>
                <c:pt idx="3">
                  <c:v>40</c:v>
                </c:pt>
              </c:numCache>
            </c:numRef>
          </c:val>
        </c:ser>
        <c:ser>
          <c:idx val="2"/>
          <c:order val="2"/>
          <c:tx>
            <c:strRef>
              <c:f>'G7'!$E$5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69696969696972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'G7'!$E$6:$E$9</c:f>
              <c:numCache>
                <c:formatCode>_(* #,##0.00_);_(* \(#,##0.00\);_(* "-"??_);_(@_)</c:formatCode>
                <c:ptCount val="4"/>
                <c:pt idx="0">
                  <c:v>25</c:v>
                </c:pt>
                <c:pt idx="1">
                  <c:v>-50</c:v>
                </c:pt>
                <c:pt idx="2">
                  <c:v>-75</c:v>
                </c:pt>
                <c:pt idx="3">
                  <c:v>-75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73394064"/>
        <c:axId val="873394624"/>
      </c:barChart>
      <c:catAx>
        <c:axId val="87339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O"/>
          </a:p>
        </c:txPr>
        <c:crossAx val="873394624"/>
        <c:crosses val="autoZero"/>
        <c:auto val="1"/>
        <c:lblAlgn val="ctr"/>
        <c:lblOffset val="100"/>
        <c:noMultiLvlLbl val="0"/>
      </c:catAx>
      <c:valAx>
        <c:axId val="8733946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</a:t>
                </a:r>
                <a:r>
                  <a:rPr lang="es-CO" baseline="0"/>
                  <a:t> balance de respuestas)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306745526100059E-2"/>
              <c:y val="8.0184553088546145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87339406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86538333197388"/>
          <c:w val="1"/>
          <c:h val="7.5519496527022514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'G7'!$G$5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'G7'!$G$6:$G$9</c:f>
              <c:numCache>
                <c:formatCode>_(* #,##0.00_);_(* \(#,##0.00\);_(* "-"??_);_(@_)</c:formatCode>
                <c:ptCount val="4"/>
                <c:pt idx="0">
                  <c:v>-26.666666666666668</c:v>
                </c:pt>
                <c:pt idx="1">
                  <c:v>20</c:v>
                </c:pt>
                <c:pt idx="2">
                  <c:v>53.333333333333336</c:v>
                </c:pt>
                <c:pt idx="3">
                  <c:v>46.666666666666664</c:v>
                </c:pt>
              </c:numCache>
            </c:numRef>
          </c:val>
        </c:ser>
        <c:ser>
          <c:idx val="0"/>
          <c:order val="1"/>
          <c:tx>
            <c:strRef>
              <c:f>'G7'!$H$5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'G7'!$H$6:$H$9</c:f>
              <c:numCache>
                <c:formatCode>_(* #,##0.00_);_(* \(#,##0.00\);_(* "-"??_);_(@_)</c:formatCode>
                <c:ptCount val="4"/>
                <c:pt idx="0">
                  <c:v>-40</c:v>
                </c:pt>
                <c:pt idx="1">
                  <c:v>-40</c:v>
                </c:pt>
                <c:pt idx="2">
                  <c:v>10</c:v>
                </c:pt>
                <c:pt idx="3">
                  <c:v>30</c:v>
                </c:pt>
              </c:numCache>
            </c:numRef>
          </c:val>
        </c:ser>
        <c:ser>
          <c:idx val="1"/>
          <c:order val="2"/>
          <c:tx>
            <c:strRef>
              <c:f>'G7'!$I$5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'G7'!$I$6:$I$9</c:f>
              <c:numCache>
                <c:formatCode>_(* #,##0.00_);_(* \(#,##0.00\);_(* "-"??_);_(@_)</c:formatCode>
                <c:ptCount val="4"/>
                <c:pt idx="0">
                  <c:v>50</c:v>
                </c:pt>
                <c:pt idx="1">
                  <c:v>25</c:v>
                </c:pt>
                <c:pt idx="2">
                  <c:v>-25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47053632"/>
        <c:axId val="847054192"/>
      </c:barChart>
      <c:catAx>
        <c:axId val="847053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847054192"/>
        <c:crosses val="autoZero"/>
        <c:auto val="1"/>
        <c:lblAlgn val="ctr"/>
        <c:lblOffset val="100"/>
        <c:noMultiLvlLbl val="0"/>
      </c:catAx>
      <c:valAx>
        <c:axId val="8470541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8470536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6444033324731865E-2"/>
          <c:w val="0.91369475831242464"/>
          <c:h val="0.79133235835203009"/>
        </c:manualLayout>
      </c:layout>
      <c:lineChart>
        <c:grouping val="standard"/>
        <c:varyColors val="0"/>
        <c:ser>
          <c:idx val="0"/>
          <c:order val="0"/>
          <c:tx>
            <c:strRef>
              <c:f>'G8'!$H$6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'G8'!$H$7:$H$19</c:f>
              <c:numCache>
                <c:formatCode>0.0</c:formatCode>
                <c:ptCount val="13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-13.333333333333334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'G8'!$I$6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'G8'!$I$7:$I$19</c:f>
              <c:numCache>
                <c:formatCode>0.0</c:formatCode>
                <c:ptCount val="13"/>
                <c:pt idx="0">
                  <c:v>20.941710603538063</c:v>
                </c:pt>
                <c:pt idx="1">
                  <c:v>-18.477218102133318</c:v>
                </c:pt>
                <c:pt idx="2">
                  <c:v>-64.513918222040616</c:v>
                </c:pt>
                <c:pt idx="3">
                  <c:v>-43.723860329380379</c:v>
                </c:pt>
                <c:pt idx="4">
                  <c:v>-14.618645283065144</c:v>
                </c:pt>
                <c:pt idx="5">
                  <c:v>-52.640196991780684</c:v>
                </c:pt>
                <c:pt idx="6">
                  <c:v>-51.447769508194497</c:v>
                </c:pt>
                <c:pt idx="7">
                  <c:v>-51.325274620614103</c:v>
                </c:pt>
                <c:pt idx="8">
                  <c:v>-51.22881768643974</c:v>
                </c:pt>
                <c:pt idx="9">
                  <c:v>1.7294632258684879</c:v>
                </c:pt>
                <c:pt idx="10">
                  <c:v>-3.0764963554531946</c:v>
                </c:pt>
                <c:pt idx="11">
                  <c:v>10.88371766100869</c:v>
                </c:pt>
                <c:pt idx="12">
                  <c:v>4.9513866314952404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'G8'!$J$6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'G8'!$J$7:$J$19</c:f>
              <c:numCache>
                <c:formatCode>0.0</c:formatCode>
                <c:ptCount val="13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6.666666666666667</c:v>
                </c:pt>
                <c:pt idx="11">
                  <c:v>13.333333333333334</c:v>
                </c:pt>
                <c:pt idx="12">
                  <c:v>29.411764705882355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'G8'!$K$6</c:f>
              <c:strCache>
                <c:ptCount val="1"/>
                <c:pt idx="0">
                  <c:v>Mircrocrédito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'G8'!$K$7:$K$19</c:f>
              <c:numCache>
                <c:formatCode>0.0</c:formatCode>
                <c:ptCount val="13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13.333333333333334</c:v>
                </c:pt>
                <c:pt idx="10">
                  <c:v>6.666666666666667</c:v>
                </c:pt>
                <c:pt idx="11">
                  <c:v>26.666666666666668</c:v>
                </c:pt>
                <c:pt idx="1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058672"/>
        <c:axId val="862821152"/>
      </c:lineChart>
      <c:dateAx>
        <c:axId val="847058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862821152"/>
        <c:crosses val="autoZero"/>
        <c:auto val="1"/>
        <c:lblOffset val="100"/>
        <c:baseTimeUnit val="months"/>
        <c:majorUnit val="3"/>
        <c:majorTimeUnit val="months"/>
      </c:dateAx>
      <c:valAx>
        <c:axId val="8628211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847058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6444033324731865E-2"/>
          <c:w val="0.92791791935099033"/>
          <c:h val="0.78116802186837164"/>
        </c:manualLayout>
      </c:layout>
      <c:lineChart>
        <c:grouping val="standard"/>
        <c:varyColors val="0"/>
        <c:ser>
          <c:idx val="0"/>
          <c:order val="0"/>
          <c:tx>
            <c:strRef>
              <c:f>'G8'!$L$6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'G8'!$L$7:$L$19</c:f>
              <c:numCache>
                <c:formatCode>0.0</c:formatCode>
                <c:ptCount val="13"/>
                <c:pt idx="0">
                  <c:v>18.181818181818183</c:v>
                </c:pt>
                <c:pt idx="1">
                  <c:v>28.571428571428569</c:v>
                </c:pt>
                <c:pt idx="2">
                  <c:v>44.444444444444443</c:v>
                </c:pt>
                <c:pt idx="3">
                  <c:v>25</c:v>
                </c:pt>
                <c:pt idx="4">
                  <c:v>-14.285714285714285</c:v>
                </c:pt>
                <c:pt idx="5">
                  <c:v>23.076923076923077</c:v>
                </c:pt>
                <c:pt idx="6">
                  <c:v>18.181818181818183</c:v>
                </c:pt>
                <c:pt idx="7">
                  <c:v>33.333333333333329</c:v>
                </c:pt>
                <c:pt idx="8">
                  <c:v>-10</c:v>
                </c:pt>
                <c:pt idx="9">
                  <c:v>25</c:v>
                </c:pt>
                <c:pt idx="10">
                  <c:v>-20</c:v>
                </c:pt>
                <c:pt idx="11">
                  <c:v>10</c:v>
                </c:pt>
                <c:pt idx="1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'G8'!$M$6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'G8'!$M$7:$M$19</c:f>
              <c:numCache>
                <c:formatCode>0.0</c:formatCode>
                <c:ptCount val="13"/>
                <c:pt idx="0">
                  <c:v>21.89823075742672</c:v>
                </c:pt>
                <c:pt idx="1">
                  <c:v>6.7031498002477639</c:v>
                </c:pt>
                <c:pt idx="2">
                  <c:v>10.68679557623059</c:v>
                </c:pt>
                <c:pt idx="3">
                  <c:v>0</c:v>
                </c:pt>
                <c:pt idx="4">
                  <c:v>-2.9953176472343301</c:v>
                </c:pt>
                <c:pt idx="5">
                  <c:v>-1.6492272384543898</c:v>
                </c:pt>
                <c:pt idx="6">
                  <c:v>9.9878013725739283</c:v>
                </c:pt>
                <c:pt idx="7">
                  <c:v>12.884576938655574</c:v>
                </c:pt>
                <c:pt idx="8">
                  <c:v>12.000602721790912</c:v>
                </c:pt>
                <c:pt idx="9">
                  <c:v>5.9396700714866846</c:v>
                </c:pt>
                <c:pt idx="10">
                  <c:v>7.9238365012349545</c:v>
                </c:pt>
                <c:pt idx="11">
                  <c:v>-0.41006482743235273</c:v>
                </c:pt>
                <c:pt idx="12">
                  <c:v>0.88819388852329784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'G8'!$N$6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'G8'!$N$7:$N$19</c:f>
              <c:numCache>
                <c:formatCode>0.0</c:formatCode>
                <c:ptCount val="13"/>
                <c:pt idx="0">
                  <c:v>18.181818181818183</c:v>
                </c:pt>
                <c:pt idx="1">
                  <c:v>7.1428571428571423</c:v>
                </c:pt>
                <c:pt idx="2">
                  <c:v>33.333333333333329</c:v>
                </c:pt>
                <c:pt idx="3">
                  <c:v>12.5</c:v>
                </c:pt>
                <c:pt idx="4">
                  <c:v>7.1428571428571423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11.111111111111111</c:v>
                </c:pt>
                <c:pt idx="8">
                  <c:v>20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  <c:pt idx="12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'G8'!$O$6</c:f>
              <c:strCache>
                <c:ptCount val="1"/>
                <c:pt idx="0">
                  <c:v>Mircrocrédito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'G8'!$O$7:$O$19</c:f>
              <c:numCache>
                <c:formatCode>0.0</c:formatCode>
                <c:ptCount val="13"/>
                <c:pt idx="0">
                  <c:v>0</c:v>
                </c:pt>
                <c:pt idx="1">
                  <c:v>-7.1428571428571423</c:v>
                </c:pt>
                <c:pt idx="2">
                  <c:v>-11.111111111111111</c:v>
                </c:pt>
                <c:pt idx="3">
                  <c:v>12.5</c:v>
                </c:pt>
                <c:pt idx="4">
                  <c:v>0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825632"/>
        <c:axId val="862826192"/>
      </c:lineChart>
      <c:dateAx>
        <c:axId val="862825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862826192"/>
        <c:crosses val="autoZero"/>
        <c:auto val="1"/>
        <c:lblOffset val="100"/>
        <c:baseTimeUnit val="months"/>
        <c:majorUnit val="3"/>
        <c:majorTimeUnit val="months"/>
      </c:dateAx>
      <c:valAx>
        <c:axId val="8628261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862825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6444033324731865E-2"/>
          <c:w val="0.90194389337696435"/>
          <c:h val="0.79133235835203009"/>
        </c:manualLayout>
      </c:layout>
      <c:lineChart>
        <c:grouping val="standard"/>
        <c:varyColors val="0"/>
        <c:ser>
          <c:idx val="0"/>
          <c:order val="0"/>
          <c:tx>
            <c:strRef>
              <c:f>'G8'!$P$6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'G8'!$P$7:$P$19</c:f>
              <c:numCache>
                <c:formatCode>0.0</c:formatCode>
                <c:ptCount val="13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-20</c:v>
                </c:pt>
                <c:pt idx="9">
                  <c:v>0</c:v>
                </c:pt>
                <c:pt idx="10">
                  <c:v>0</c:v>
                </c:pt>
                <c:pt idx="11">
                  <c:v>75</c:v>
                </c:pt>
                <c:pt idx="12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'G8'!$Q$6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'G8'!$Q$7:$Q$19</c:f>
              <c:numCache>
                <c:formatCode>0.0</c:formatCode>
                <c:ptCount val="13"/>
                <c:pt idx="0">
                  <c:v>23.734568839897211</c:v>
                </c:pt>
                <c:pt idx="1">
                  <c:v>-2.1004895504743875</c:v>
                </c:pt>
                <c:pt idx="2">
                  <c:v>-39.954484928776878</c:v>
                </c:pt>
                <c:pt idx="3">
                  <c:v>-25.713690251797395</c:v>
                </c:pt>
                <c:pt idx="4">
                  <c:v>2.5334697957878072E-2</c:v>
                </c:pt>
                <c:pt idx="5">
                  <c:v>-33.206946383896771</c:v>
                </c:pt>
                <c:pt idx="6">
                  <c:v>-22.078804491572228</c:v>
                </c:pt>
                <c:pt idx="7">
                  <c:v>8.7923127984530414</c:v>
                </c:pt>
                <c:pt idx="8">
                  <c:v>14.238654393445852</c:v>
                </c:pt>
                <c:pt idx="9">
                  <c:v>-20.316561099244161</c:v>
                </c:pt>
                <c:pt idx="10">
                  <c:v>-23.538070006869432</c:v>
                </c:pt>
                <c:pt idx="11">
                  <c:v>-18.463102427604234</c:v>
                </c:pt>
                <c:pt idx="12">
                  <c:v>23.855757313873898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'G8'!$R$6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'G8'!$R$7:$R$19</c:f>
              <c:numCache>
                <c:formatCode>0.0</c:formatCode>
                <c:ptCount val="13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50</c:v>
                </c:pt>
                <c:pt idx="10">
                  <c:v>0</c:v>
                </c:pt>
                <c:pt idx="11">
                  <c:v>75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'G8'!$S$6</c:f>
              <c:strCache>
                <c:ptCount val="1"/>
                <c:pt idx="0">
                  <c:v>Mircrocrédito</c:v>
                </c:pt>
              </c:strCache>
            </c:strRef>
          </c:tx>
          <c:marker>
            <c:symbol val="none"/>
          </c:marker>
          <c:cat>
            <c:numRef>
              <c:f>'G8'!$C$7:$C$19</c:f>
              <c:numCache>
                <c:formatCode>mmm\-yy</c:formatCode>
                <c:ptCount val="13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</c:numCache>
            </c:numRef>
          </c:cat>
          <c:val>
            <c:numRef>
              <c:f>'G8'!$S$7:$S$19</c:f>
              <c:numCache>
                <c:formatCode>0.0</c:formatCode>
                <c:ptCount val="13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25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729632"/>
        <c:axId val="862730192"/>
      </c:lineChart>
      <c:dateAx>
        <c:axId val="862729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862730192"/>
        <c:crosses val="autoZero"/>
        <c:auto val="1"/>
        <c:lblOffset val="100"/>
        <c:baseTimeUnit val="months"/>
        <c:majorUnit val="3"/>
        <c:majorTimeUnit val="months"/>
      </c:dateAx>
      <c:valAx>
        <c:axId val="8627301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862729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84852252605698"/>
          <c:y val="0.95530914707607428"/>
          <c:w val="0.62511381258944421"/>
          <c:h val="3.8331553508413801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44711555666028"/>
        </c:manualLayout>
      </c:layout>
      <c:lineChart>
        <c:grouping val="standard"/>
        <c:varyColors val="0"/>
        <c:ser>
          <c:idx val="0"/>
          <c:order val="0"/>
          <c:tx>
            <c:strRef>
              <c:f>'G9'!$B$6</c:f>
              <c:strCache>
                <c:ptCount val="1"/>
                <c:pt idx="0">
                  <c:v>Consumo 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'G9'!$A$7:$A$44</c:f>
              <c:numCache>
                <c:formatCode>mmm\-yy</c:formatCode>
                <c:ptCount val="38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'G9'!$B$7:$B$44</c:f>
              <c:numCache>
                <c:formatCode>0.00</c:formatCode>
                <c:ptCount val="38"/>
                <c:pt idx="0">
                  <c:v>0</c:v>
                </c:pt>
                <c:pt idx="1">
                  <c:v>-0.35714285714285715</c:v>
                </c:pt>
                <c:pt idx="2">
                  <c:v>-0.7857142857142857</c:v>
                </c:pt>
                <c:pt idx="3">
                  <c:v>-0.8</c:v>
                </c:pt>
                <c:pt idx="4">
                  <c:v>-0.77777777777777779</c:v>
                </c:pt>
                <c:pt idx="5">
                  <c:v>-0.52631578947368418</c:v>
                </c:pt>
                <c:pt idx="6">
                  <c:v>-0.5</c:v>
                </c:pt>
                <c:pt idx="7">
                  <c:v>-0.41176470588235292</c:v>
                </c:pt>
                <c:pt idx="8">
                  <c:v>-0.33333333333333331</c:v>
                </c:pt>
                <c:pt idx="9">
                  <c:v>0</c:v>
                </c:pt>
                <c:pt idx="10">
                  <c:v>0.15789473684210525</c:v>
                </c:pt>
                <c:pt idx="11">
                  <c:v>0.17647058823529413</c:v>
                </c:pt>
                <c:pt idx="12">
                  <c:v>5.2631578947368418E-2</c:v>
                </c:pt>
                <c:pt idx="13">
                  <c:v>-0.16666666666666666</c:v>
                </c:pt>
                <c:pt idx="14">
                  <c:v>-4.7619047619047616E-2</c:v>
                </c:pt>
                <c:pt idx="15">
                  <c:v>-0.23809523809523808</c:v>
                </c:pt>
                <c:pt idx="16">
                  <c:v>-0.3888888888888889</c:v>
                </c:pt>
                <c:pt idx="17">
                  <c:v>-0.52631578947368418</c:v>
                </c:pt>
                <c:pt idx="18">
                  <c:v>-0.5</c:v>
                </c:pt>
                <c:pt idx="19">
                  <c:v>-0.45454545454545453</c:v>
                </c:pt>
                <c:pt idx="20">
                  <c:v>-0.47368421052631576</c:v>
                </c:pt>
                <c:pt idx="21">
                  <c:v>-0.375</c:v>
                </c:pt>
                <c:pt idx="22">
                  <c:v>-0.21052631578947367</c:v>
                </c:pt>
                <c:pt idx="23">
                  <c:v>-0.125</c:v>
                </c:pt>
                <c:pt idx="24">
                  <c:v>0.11764705882352941</c:v>
                </c:pt>
                <c:pt idx="25">
                  <c:v>-0.17647058823529413</c:v>
                </c:pt>
                <c:pt idx="26">
                  <c:v>-0.21428571428571427</c:v>
                </c:pt>
                <c:pt idx="27">
                  <c:v>0</c:v>
                </c:pt>
                <c:pt idx="28">
                  <c:v>-0.23076923076923078</c:v>
                </c:pt>
                <c:pt idx="29">
                  <c:v>-0.46666666666666667</c:v>
                </c:pt>
                <c:pt idx="30">
                  <c:v>-0.66666666666666663</c:v>
                </c:pt>
                <c:pt idx="31">
                  <c:v>-0.46153846153846156</c:v>
                </c:pt>
                <c:pt idx="32">
                  <c:v>-0.38461538461538464</c:v>
                </c:pt>
                <c:pt idx="33">
                  <c:v>-0.53333333333333333</c:v>
                </c:pt>
                <c:pt idx="34">
                  <c:v>-0.46153846153846156</c:v>
                </c:pt>
                <c:pt idx="35">
                  <c:v>-0.42857142857142855</c:v>
                </c:pt>
                <c:pt idx="36">
                  <c:v>-0.23076923076923078</c:v>
                </c:pt>
                <c:pt idx="37">
                  <c:v>-0.69230769230769229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733552"/>
        <c:axId val="862734112"/>
      </c:lineChart>
      <c:lineChart>
        <c:grouping val="standard"/>
        <c:varyColors val="0"/>
        <c:ser>
          <c:idx val="2"/>
          <c:order val="1"/>
          <c:tx>
            <c:strRef>
              <c:f>'G9'!$F$6</c:f>
              <c:strCache>
                <c:ptCount val="1"/>
                <c:pt idx="0">
                  <c:v>Variación real anual consumo hogares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'G9'!$A$7:$A$44</c:f>
              <c:numCache>
                <c:formatCode>mmm\-yy</c:formatCode>
                <c:ptCount val="38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'G9'!$F$7:$F$44</c:f>
              <c:numCache>
                <c:formatCode>0.00</c:formatCode>
                <c:ptCount val="38"/>
                <c:pt idx="0">
                  <c:v>5.1208147187394815</c:v>
                </c:pt>
                <c:pt idx="1">
                  <c:v>3.8703969921486134</c:v>
                </c:pt>
                <c:pt idx="2">
                  <c:v>3.0931999316419905</c:v>
                </c:pt>
                <c:pt idx="3">
                  <c:v>1.9629845974113778</c:v>
                </c:pt>
                <c:pt idx="4">
                  <c:v>0.77990525369769159</c:v>
                </c:pt>
                <c:pt idx="5">
                  <c:v>0.95663944274610913</c:v>
                </c:pt>
                <c:pt idx="6">
                  <c:v>-0.14919075318725561</c:v>
                </c:pt>
                <c:pt idx="7">
                  <c:v>0.68746136798782231</c:v>
                </c:pt>
                <c:pt idx="8">
                  <c:v>3.1650065748704037</c:v>
                </c:pt>
                <c:pt idx="9">
                  <c:v>4.1262428442302053</c:v>
                </c:pt>
                <c:pt idx="10">
                  <c:v>5.9312697143029567</c:v>
                </c:pt>
                <c:pt idx="11">
                  <c:v>6.7348436072888376</c:v>
                </c:pt>
                <c:pt idx="12">
                  <c:v>4.9959709911361756</c:v>
                </c:pt>
                <c:pt idx="13">
                  <c:v>6.9344174539562147</c:v>
                </c:pt>
                <c:pt idx="14">
                  <c:v>6.231745715140562</c:v>
                </c:pt>
                <c:pt idx="15">
                  <c:v>5.7389352598723491</c:v>
                </c:pt>
                <c:pt idx="16">
                  <c:v>6.2499127886695049</c:v>
                </c:pt>
                <c:pt idx="17">
                  <c:v>3.9547028899231407</c:v>
                </c:pt>
                <c:pt idx="18">
                  <c:v>3.9389509542266268</c:v>
                </c:pt>
                <c:pt idx="19">
                  <c:v>3.4706007217151438</c:v>
                </c:pt>
                <c:pt idx="20">
                  <c:v>2.9641206135742664</c:v>
                </c:pt>
                <c:pt idx="21">
                  <c:v>3.5869070085247472</c:v>
                </c:pt>
                <c:pt idx="22">
                  <c:v>3.5122580645161321</c:v>
                </c:pt>
                <c:pt idx="23">
                  <c:v>3.4926659144527576</c:v>
                </c:pt>
                <c:pt idx="24">
                  <c:v>3.9642351500618531</c:v>
                </c:pt>
                <c:pt idx="25">
                  <c:v>3.8672714251611495</c:v>
                </c:pt>
                <c:pt idx="26">
                  <c:v>4.0487646780184861</c:v>
                </c:pt>
                <c:pt idx="27">
                  <c:v>5.1786510728975657</c:v>
                </c:pt>
                <c:pt idx="28">
                  <c:v>4.0240954986565924</c:v>
                </c:pt>
                <c:pt idx="29">
                  <c:v>3.1402339450096122</c:v>
                </c:pt>
                <c:pt idx="30" formatCode="0.0">
                  <c:v>3.7558404217083989</c:v>
                </c:pt>
                <c:pt idx="31" formatCode="0.0">
                  <c:v>1.9199962306822442</c:v>
                </c:pt>
                <c:pt idx="32">
                  <c:v>2.8470674261991604</c:v>
                </c:pt>
                <c:pt idx="33">
                  <c:v>2.1403858558611404</c:v>
                </c:pt>
                <c:pt idx="34">
                  <c:v>1.055366318341882</c:v>
                </c:pt>
                <c:pt idx="35">
                  <c:v>2.2941081293484018</c:v>
                </c:pt>
                <c:pt idx="36">
                  <c:v>1.1226677981262156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735232"/>
        <c:axId val="862734672"/>
      </c:lineChart>
      <c:dateAx>
        <c:axId val="862733552"/>
        <c:scaling>
          <c:orientation val="minMax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120000"/>
          <a:lstStyle/>
          <a:p>
            <a:pPr>
              <a:defRPr/>
            </a:pPr>
            <a:endParaRPr lang="es-CO"/>
          </a:p>
        </c:txPr>
        <c:crossAx val="86273411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2734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9.1271350623744456E-3"/>
              <c:y val="6.3860421694547837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62733552"/>
        <c:crosses val="autoZero"/>
        <c:crossBetween val="between"/>
      </c:valAx>
      <c:valAx>
        <c:axId val="86273467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2.8268564253530346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862735232"/>
        <c:crosses val="max"/>
        <c:crossBetween val="between"/>
      </c:valAx>
      <c:dateAx>
        <c:axId val="8627352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862734672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1"/>
          <c:order val="0"/>
          <c:tx>
            <c:strRef>
              <c:f>'G9'!$C$6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'G9'!$A$7:$A$44</c:f>
              <c:numCache>
                <c:formatCode>mmm\-yy</c:formatCode>
                <c:ptCount val="38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'G9'!$C$7:$C$44</c:f>
              <c:numCache>
                <c:formatCode>0.00</c:formatCode>
                <c:ptCount val="38"/>
                <c:pt idx="0">
                  <c:v>-0.16666666666666666</c:v>
                </c:pt>
                <c:pt idx="1">
                  <c:v>-0.6428571428571429</c:v>
                </c:pt>
                <c:pt idx="2">
                  <c:v>-0.7142857142857143</c:v>
                </c:pt>
                <c:pt idx="3">
                  <c:v>-0.73333333333333328</c:v>
                </c:pt>
                <c:pt idx="4">
                  <c:v>-0.5</c:v>
                </c:pt>
                <c:pt idx="5">
                  <c:v>-0.52631578947368418</c:v>
                </c:pt>
                <c:pt idx="6">
                  <c:v>-0.27777777777777779</c:v>
                </c:pt>
                <c:pt idx="7">
                  <c:v>-0.35294117647058826</c:v>
                </c:pt>
                <c:pt idx="8">
                  <c:v>-0.22222222222222221</c:v>
                </c:pt>
                <c:pt idx="9">
                  <c:v>-0.1111111111111111</c:v>
                </c:pt>
                <c:pt idx="10">
                  <c:v>0</c:v>
                </c:pt>
                <c:pt idx="11">
                  <c:v>0.11764705882352941</c:v>
                </c:pt>
                <c:pt idx="12">
                  <c:v>5.2631578947368418E-2</c:v>
                </c:pt>
                <c:pt idx="13">
                  <c:v>-0.1111111111111111</c:v>
                </c:pt>
                <c:pt idx="14">
                  <c:v>-4.7619047619047616E-2</c:v>
                </c:pt>
                <c:pt idx="15">
                  <c:v>-0.14285714285714285</c:v>
                </c:pt>
                <c:pt idx="16">
                  <c:v>-0.23809523809523808</c:v>
                </c:pt>
                <c:pt idx="17">
                  <c:v>-0.3</c:v>
                </c:pt>
                <c:pt idx="18">
                  <c:v>-0.25</c:v>
                </c:pt>
                <c:pt idx="19">
                  <c:v>-0.40909090909090912</c:v>
                </c:pt>
                <c:pt idx="20">
                  <c:v>-0.4</c:v>
                </c:pt>
                <c:pt idx="21">
                  <c:v>-0.44444444444444442</c:v>
                </c:pt>
                <c:pt idx="22">
                  <c:v>-0.31578947368421101</c:v>
                </c:pt>
                <c:pt idx="23">
                  <c:v>-0.29411764705882348</c:v>
                </c:pt>
                <c:pt idx="24">
                  <c:v>-0.26315789473684209</c:v>
                </c:pt>
                <c:pt idx="25">
                  <c:v>-0.23529411764705882</c:v>
                </c:pt>
                <c:pt idx="26">
                  <c:v>-0.3125</c:v>
                </c:pt>
                <c:pt idx="27">
                  <c:v>7.6923076923076927E-2</c:v>
                </c:pt>
                <c:pt idx="28">
                  <c:v>-0.38461538461538464</c:v>
                </c:pt>
                <c:pt idx="29">
                  <c:v>-0.375</c:v>
                </c:pt>
                <c:pt idx="30">
                  <c:v>-0.5714285714285714</c:v>
                </c:pt>
                <c:pt idx="31">
                  <c:v>-0.66666666666666663</c:v>
                </c:pt>
                <c:pt idx="32">
                  <c:v>-0.53333333333333333</c:v>
                </c:pt>
                <c:pt idx="33">
                  <c:v>-0.53333333333333333</c:v>
                </c:pt>
                <c:pt idx="34">
                  <c:v>-0.6428571428571429</c:v>
                </c:pt>
                <c:pt idx="35">
                  <c:v>-0.33333333333333331</c:v>
                </c:pt>
                <c:pt idx="36">
                  <c:v>-0.33333333333333331</c:v>
                </c:pt>
                <c:pt idx="37">
                  <c:v>-0.5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288048"/>
        <c:axId val="734288608"/>
      </c:lineChart>
      <c:lineChart>
        <c:grouping val="standard"/>
        <c:varyColors val="0"/>
        <c:ser>
          <c:idx val="2"/>
          <c:order val="1"/>
          <c:tx>
            <c:strRef>
              <c:f>'G9'!$G$6</c:f>
              <c:strCache>
                <c:ptCount val="1"/>
                <c:pt idx="0">
                  <c:v>Variación real anual formación bruta de capital fijo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'G9'!$A$7:$A$44</c:f>
              <c:numCache>
                <c:formatCode>mmm\-yy</c:formatCode>
                <c:ptCount val="38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'G9'!$G$7:$G$44</c:f>
              <c:numCache>
                <c:formatCode>0.00</c:formatCode>
                <c:ptCount val="38"/>
                <c:pt idx="0">
                  <c:v>10.90743274053807</c:v>
                </c:pt>
                <c:pt idx="1">
                  <c:v>14.278575322551347</c:v>
                </c:pt>
                <c:pt idx="2">
                  <c:v>11.904657582263511</c:v>
                </c:pt>
                <c:pt idx="3">
                  <c:v>2.7818943981030628</c:v>
                </c:pt>
                <c:pt idx="4">
                  <c:v>-8.2230079763121466E-3</c:v>
                </c:pt>
                <c:pt idx="5">
                  <c:v>-1.1130987875174014</c:v>
                </c:pt>
                <c:pt idx="6">
                  <c:v>-4.5653876272513685</c:v>
                </c:pt>
                <c:pt idx="7">
                  <c:v>0.70857707835543238</c:v>
                </c:pt>
                <c:pt idx="8">
                  <c:v>1.7023026315789593</c:v>
                </c:pt>
                <c:pt idx="9">
                  <c:v>-0.3336683417085311</c:v>
                </c:pt>
                <c:pt idx="10">
                  <c:v>4.7427586772790704</c:v>
                </c:pt>
                <c:pt idx="11">
                  <c:v>13.405056041888244</c:v>
                </c:pt>
                <c:pt idx="12">
                  <c:v>15.314951079485724</c:v>
                </c:pt>
                <c:pt idx="13">
                  <c:v>22.587931590835765</c:v>
                </c:pt>
                <c:pt idx="14">
                  <c:v>23.117900509204858</c:v>
                </c:pt>
                <c:pt idx="15">
                  <c:v>15.178732460411922</c:v>
                </c:pt>
                <c:pt idx="16">
                  <c:v>12.499123483626676</c:v>
                </c:pt>
                <c:pt idx="17">
                  <c:v>11.118057383521986</c:v>
                </c:pt>
                <c:pt idx="18">
                  <c:v>-2.7392466276406253</c:v>
                </c:pt>
                <c:pt idx="19">
                  <c:v>-0.87689079577839379</c:v>
                </c:pt>
                <c:pt idx="20">
                  <c:v>3.2224888584161846</c:v>
                </c:pt>
                <c:pt idx="21">
                  <c:v>1.1696425927570857</c:v>
                </c:pt>
                <c:pt idx="22">
                  <c:v>12.577279120735341</c:v>
                </c:pt>
                <c:pt idx="23">
                  <c:v>10.73267827240845</c:v>
                </c:pt>
                <c:pt idx="24">
                  <c:v>10.751486972011719</c:v>
                </c:pt>
                <c:pt idx="25">
                  <c:v>8.3972370192589239</c:v>
                </c:pt>
                <c:pt idx="26">
                  <c:v>11.331938633193857</c:v>
                </c:pt>
                <c:pt idx="27">
                  <c:v>8.9020771513353054</c:v>
                </c:pt>
                <c:pt idx="28">
                  <c:v>5.1360340221362009</c:v>
                </c:pt>
                <c:pt idx="29">
                  <c:v>3.4156878628324563</c:v>
                </c:pt>
                <c:pt idx="30" formatCode="0.0">
                  <c:v>-0.26620732853116635</c:v>
                </c:pt>
                <c:pt idx="31" formatCode="0.0">
                  <c:v>-0.70477887235381331</c:v>
                </c:pt>
                <c:pt idx="32">
                  <c:v>-3.9698179743815842</c:v>
                </c:pt>
                <c:pt idx="33">
                  <c:v>-4.028720626631852</c:v>
                </c:pt>
                <c:pt idx="34">
                  <c:v>-3.5719893232846687</c:v>
                </c:pt>
                <c:pt idx="35">
                  <c:v>-2.8602337792553953</c:v>
                </c:pt>
                <c:pt idx="36">
                  <c:v>-0.65343593897664221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289728"/>
        <c:axId val="734289168"/>
      </c:lineChart>
      <c:dateAx>
        <c:axId val="734288048"/>
        <c:scaling>
          <c:orientation val="minMax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73428860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4288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288048"/>
        <c:crosses val="autoZero"/>
        <c:crossBetween val="between"/>
      </c:valAx>
      <c:valAx>
        <c:axId val="73428916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3.0203309079900924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734289728"/>
        <c:crosses val="max"/>
        <c:crossBetween val="between"/>
      </c:valAx>
      <c:dateAx>
        <c:axId val="7342897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34289168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2639275488444086"/>
          <c:h val="0.6300294116793681"/>
        </c:manualLayout>
      </c:layout>
      <c:lineChart>
        <c:grouping val="standard"/>
        <c:varyColors val="0"/>
        <c:ser>
          <c:idx val="2"/>
          <c:order val="0"/>
          <c:tx>
            <c:strRef>
              <c:f>'G9'!$D$6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'G9'!$A$7:$A$44</c:f>
              <c:numCache>
                <c:formatCode>mmm\-yy</c:formatCode>
                <c:ptCount val="38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'G9'!$D$7:$D$44</c:f>
              <c:numCache>
                <c:formatCode>0.00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-0.21428571428571427</c:v>
                </c:pt>
                <c:pt idx="3">
                  <c:v>-0.2</c:v>
                </c:pt>
                <c:pt idx="4">
                  <c:v>-0.27777777777777779</c:v>
                </c:pt>
                <c:pt idx="5">
                  <c:v>-0.10526315789473684</c:v>
                </c:pt>
                <c:pt idx="6">
                  <c:v>-0.1111111111111111</c:v>
                </c:pt>
                <c:pt idx="7">
                  <c:v>0</c:v>
                </c:pt>
                <c:pt idx="8">
                  <c:v>-0.1111111111111111</c:v>
                </c:pt>
                <c:pt idx="9">
                  <c:v>0</c:v>
                </c:pt>
                <c:pt idx="10">
                  <c:v>0</c:v>
                </c:pt>
                <c:pt idx="11">
                  <c:v>5.8823529411764705E-2</c:v>
                </c:pt>
                <c:pt idx="12">
                  <c:v>5.2631578947368418E-2</c:v>
                </c:pt>
                <c:pt idx="13">
                  <c:v>0.1111111111111111</c:v>
                </c:pt>
                <c:pt idx="14">
                  <c:v>9.5238095238095233E-2</c:v>
                </c:pt>
                <c:pt idx="15">
                  <c:v>9.5238095238095233E-2</c:v>
                </c:pt>
                <c:pt idx="16">
                  <c:v>0.21428571428571427</c:v>
                </c:pt>
                <c:pt idx="17">
                  <c:v>-0.14285714285714285</c:v>
                </c:pt>
                <c:pt idx="18">
                  <c:v>0</c:v>
                </c:pt>
                <c:pt idx="19">
                  <c:v>-7.1428571428571425E-2</c:v>
                </c:pt>
                <c:pt idx="20">
                  <c:v>-7.6923076923076927E-2</c:v>
                </c:pt>
                <c:pt idx="21">
                  <c:v>0.18181818181818182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0</c:v>
                </c:pt>
                <c:pt idx="26">
                  <c:v>0</c:v>
                </c:pt>
                <c:pt idx="27">
                  <c:v>-0.1111111111111111</c:v>
                </c:pt>
                <c:pt idx="28">
                  <c:v>-0.2857142857142857</c:v>
                </c:pt>
                <c:pt idx="29">
                  <c:v>-0.27272727272727271</c:v>
                </c:pt>
                <c:pt idx="30">
                  <c:v>-0.22222222222222221</c:v>
                </c:pt>
                <c:pt idx="31">
                  <c:v>-0.2</c:v>
                </c:pt>
                <c:pt idx="32">
                  <c:v>-0.14285714285714285</c:v>
                </c:pt>
                <c:pt idx="33">
                  <c:v>-0.2857142857142857</c:v>
                </c:pt>
                <c:pt idx="34">
                  <c:v>0</c:v>
                </c:pt>
                <c:pt idx="35">
                  <c:v>0</c:v>
                </c:pt>
                <c:pt idx="36">
                  <c:v>-0.25</c:v>
                </c:pt>
                <c:pt idx="37">
                  <c:v>0.1111111111111111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292528"/>
        <c:axId val="734293088"/>
      </c:lineChart>
      <c:dateAx>
        <c:axId val="734292528"/>
        <c:scaling>
          <c:orientation val="minMax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7342930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42930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29252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3"/>
          <c:order val="0"/>
          <c:tx>
            <c:strRef>
              <c:f>'G9'!$E$6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'G9'!$A$7:$A$44</c:f>
              <c:numCache>
                <c:formatCode>mmm\-yy</c:formatCode>
                <c:ptCount val="38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</c:numCache>
            </c:numRef>
          </c:cat>
          <c:val>
            <c:numRef>
              <c:f>'G9'!$E$7:$E$44</c:f>
              <c:numCache>
                <c:formatCode>0.00</c:formatCode>
                <c:ptCount val="38"/>
                <c:pt idx="0">
                  <c:v>-0.33333333333333331</c:v>
                </c:pt>
                <c:pt idx="1">
                  <c:v>-0.14285714285714285</c:v>
                </c:pt>
                <c:pt idx="2">
                  <c:v>-0.35714285714285715</c:v>
                </c:pt>
                <c:pt idx="3">
                  <c:v>-0.4</c:v>
                </c:pt>
                <c:pt idx="4">
                  <c:v>-0.55555555555555558</c:v>
                </c:pt>
                <c:pt idx="5">
                  <c:v>-0.36842105263157893</c:v>
                </c:pt>
                <c:pt idx="6">
                  <c:v>-0.44444444444444442</c:v>
                </c:pt>
                <c:pt idx="7">
                  <c:v>-0.29411764705882354</c:v>
                </c:pt>
                <c:pt idx="8">
                  <c:v>-0.16666666666666666</c:v>
                </c:pt>
                <c:pt idx="9">
                  <c:v>-0.27777777777777779</c:v>
                </c:pt>
                <c:pt idx="10">
                  <c:v>-0.21052631578947367</c:v>
                </c:pt>
                <c:pt idx="11">
                  <c:v>-0.23529411764705882</c:v>
                </c:pt>
                <c:pt idx="12">
                  <c:v>0.10526315789473684</c:v>
                </c:pt>
                <c:pt idx="13">
                  <c:v>-5.5555555555555552E-2</c:v>
                </c:pt>
                <c:pt idx="14">
                  <c:v>-0.14285714285714285</c:v>
                </c:pt>
                <c:pt idx="15">
                  <c:v>-9.5238095238095233E-2</c:v>
                </c:pt>
                <c:pt idx="16">
                  <c:v>-0.23076923076923078</c:v>
                </c:pt>
                <c:pt idx="17">
                  <c:v>-0.45454545454545453</c:v>
                </c:pt>
                <c:pt idx="18">
                  <c:v>-0.2</c:v>
                </c:pt>
                <c:pt idx="19">
                  <c:v>-0.41666666666666669</c:v>
                </c:pt>
                <c:pt idx="20">
                  <c:v>-0.36363636363636365</c:v>
                </c:pt>
                <c:pt idx="21">
                  <c:v>-0.44444444444444442</c:v>
                </c:pt>
                <c:pt idx="22">
                  <c:v>-0.33333333333333331</c:v>
                </c:pt>
                <c:pt idx="23">
                  <c:v>-0.42857142857142855</c:v>
                </c:pt>
                <c:pt idx="24">
                  <c:v>-0.33333333333333331</c:v>
                </c:pt>
                <c:pt idx="25">
                  <c:v>-0.22222222222222221</c:v>
                </c:pt>
                <c:pt idx="26">
                  <c:v>-0.25</c:v>
                </c:pt>
                <c:pt idx="27">
                  <c:v>-0.2857142857142857</c:v>
                </c:pt>
                <c:pt idx="28">
                  <c:v>-0.16666666666666666</c:v>
                </c:pt>
                <c:pt idx="29">
                  <c:v>-0.55555555555555558</c:v>
                </c:pt>
                <c:pt idx="30">
                  <c:v>-0.75</c:v>
                </c:pt>
                <c:pt idx="31">
                  <c:v>-0.625</c:v>
                </c:pt>
                <c:pt idx="32">
                  <c:v>-0.33333333333333331</c:v>
                </c:pt>
                <c:pt idx="33">
                  <c:v>-0.44444444444444442</c:v>
                </c:pt>
                <c:pt idx="34">
                  <c:v>-0.14285714285714285</c:v>
                </c:pt>
                <c:pt idx="35">
                  <c:v>-0.33333333333333331</c:v>
                </c:pt>
                <c:pt idx="36">
                  <c:v>-0.3</c:v>
                </c:pt>
                <c:pt idx="37">
                  <c:v>-0.1111111111111111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295328"/>
        <c:axId val="734295888"/>
      </c:lineChart>
      <c:dateAx>
        <c:axId val="734295328"/>
        <c:scaling>
          <c:orientation val="minMax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7342958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4295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29532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'G10'!$D$6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'G10'!$C$16:$C$45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'G10'!$D$16:$D$45</c:f>
              <c:numCache>
                <c:formatCode>0.0%</c:formatCode>
                <c:ptCount val="30"/>
                <c:pt idx="0">
                  <c:v>0.16699999999999998</c:v>
                </c:pt>
                <c:pt idx="1">
                  <c:v>5.2631578947368418E-2</c:v>
                </c:pt>
                <c:pt idx="2">
                  <c:v>0</c:v>
                </c:pt>
                <c:pt idx="3">
                  <c:v>0.10526315789473684</c:v>
                </c:pt>
                <c:pt idx="4">
                  <c:v>0.22222222222222221</c:v>
                </c:pt>
                <c:pt idx="5">
                  <c:v>0.14285714285714285</c:v>
                </c:pt>
                <c:pt idx="6">
                  <c:v>0.19047619047619047</c:v>
                </c:pt>
                <c:pt idx="7">
                  <c:v>0.28599999999999998</c:v>
                </c:pt>
                <c:pt idx="8">
                  <c:v>0.26300000000000001</c:v>
                </c:pt>
                <c:pt idx="9">
                  <c:v>0.28599999999999998</c:v>
                </c:pt>
                <c:pt idx="10">
                  <c:v>0.39100000000000001</c:v>
                </c:pt>
                <c:pt idx="11">
                  <c:v>0.45</c:v>
                </c:pt>
                <c:pt idx="12">
                  <c:v>0.5</c:v>
                </c:pt>
                <c:pt idx="13">
                  <c:v>0.31578947368421051</c:v>
                </c:pt>
                <c:pt idx="14">
                  <c:v>0.41176470588235292</c:v>
                </c:pt>
                <c:pt idx="15">
                  <c:v>0.36842105263157893</c:v>
                </c:pt>
                <c:pt idx="16">
                  <c:v>0.29411764705882354</c:v>
                </c:pt>
                <c:pt idx="17">
                  <c:v>0.3125</c:v>
                </c:pt>
                <c:pt idx="18">
                  <c:v>0.15384615384615385</c:v>
                </c:pt>
                <c:pt idx="19">
                  <c:v>0.38461538461538464</c:v>
                </c:pt>
                <c:pt idx="20">
                  <c:v>0.4375</c:v>
                </c:pt>
                <c:pt idx="21">
                  <c:v>0.5714285714285714</c:v>
                </c:pt>
                <c:pt idx="22">
                  <c:v>0.66666666666666663</c:v>
                </c:pt>
                <c:pt idx="23">
                  <c:v>0.53333333333333333</c:v>
                </c:pt>
                <c:pt idx="24">
                  <c:v>0.53333333333333333</c:v>
                </c:pt>
                <c:pt idx="25">
                  <c:v>0.7142857142857143</c:v>
                </c:pt>
                <c:pt idx="26">
                  <c:v>0.41666666666666663</c:v>
                </c:pt>
                <c:pt idx="27">
                  <c:v>0.33333333333333331</c:v>
                </c:pt>
                <c:pt idx="28">
                  <c:v>0.5625</c:v>
                </c:pt>
                <c:pt idx="29">
                  <c:v>0.39999999999999997</c:v>
                </c:pt>
              </c:numCache>
            </c:numRef>
          </c:val>
        </c:ser>
        <c:ser>
          <c:idx val="1"/>
          <c:order val="1"/>
          <c:tx>
            <c:strRef>
              <c:f>'G10'!$E$6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'G10'!$C$16:$C$45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'G10'!$E$16:$E$45</c:f>
              <c:numCache>
                <c:formatCode>0.0%</c:formatCode>
                <c:ptCount val="30"/>
                <c:pt idx="0">
                  <c:v>0.77700000000000002</c:v>
                </c:pt>
                <c:pt idx="1">
                  <c:v>0.89473684210526316</c:v>
                </c:pt>
                <c:pt idx="2">
                  <c:v>0.88235294117647056</c:v>
                </c:pt>
                <c:pt idx="3">
                  <c:v>0.73684210526315785</c:v>
                </c:pt>
                <c:pt idx="4">
                  <c:v>0.66666666666666663</c:v>
                </c:pt>
                <c:pt idx="5">
                  <c:v>0.76190476190476186</c:v>
                </c:pt>
                <c:pt idx="6">
                  <c:v>0.76190476190476186</c:v>
                </c:pt>
                <c:pt idx="7">
                  <c:v>0.66600000000000004</c:v>
                </c:pt>
                <c:pt idx="8">
                  <c:v>0.73699999999999999</c:v>
                </c:pt>
                <c:pt idx="9">
                  <c:v>0.61899999999999999</c:v>
                </c:pt>
                <c:pt idx="10">
                  <c:v>0.60899999999999999</c:v>
                </c:pt>
                <c:pt idx="11">
                  <c:v>0.5</c:v>
                </c:pt>
                <c:pt idx="12">
                  <c:v>0.44444444444444442</c:v>
                </c:pt>
                <c:pt idx="13">
                  <c:v>0.68421052631578949</c:v>
                </c:pt>
                <c:pt idx="14">
                  <c:v>0.47058823529411764</c:v>
                </c:pt>
                <c:pt idx="15">
                  <c:v>0.52631578947368418</c:v>
                </c:pt>
                <c:pt idx="16">
                  <c:v>0.6470588235294118</c:v>
                </c:pt>
                <c:pt idx="17">
                  <c:v>0.6875</c:v>
                </c:pt>
                <c:pt idx="18">
                  <c:v>0.61538461538461542</c:v>
                </c:pt>
                <c:pt idx="19">
                  <c:v>0.61538461538461542</c:v>
                </c:pt>
                <c:pt idx="20">
                  <c:v>0.5</c:v>
                </c:pt>
                <c:pt idx="21">
                  <c:v>0.42857142857142855</c:v>
                </c:pt>
                <c:pt idx="22">
                  <c:v>0.33333333333333331</c:v>
                </c:pt>
                <c:pt idx="23">
                  <c:v>0.46666666666666667</c:v>
                </c:pt>
                <c:pt idx="24">
                  <c:v>0.46666666666666667</c:v>
                </c:pt>
                <c:pt idx="25">
                  <c:v>0.21428571428571427</c:v>
                </c:pt>
                <c:pt idx="26">
                  <c:v>0.5</c:v>
                </c:pt>
                <c:pt idx="27">
                  <c:v>0.66666666666666663</c:v>
                </c:pt>
                <c:pt idx="28">
                  <c:v>0.375</c:v>
                </c:pt>
                <c:pt idx="29">
                  <c:v>0.6</c:v>
                </c:pt>
              </c:numCache>
            </c:numRef>
          </c:val>
        </c:ser>
        <c:ser>
          <c:idx val="2"/>
          <c:order val="2"/>
          <c:tx>
            <c:strRef>
              <c:f>'G10'!$F$6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'G10'!$C$16:$C$45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'G10'!$F$16:$F$45</c:f>
              <c:numCache>
                <c:formatCode>0.0%</c:formatCode>
                <c:ptCount val="30"/>
                <c:pt idx="0">
                  <c:v>5.5999999999999994E-2</c:v>
                </c:pt>
                <c:pt idx="1">
                  <c:v>5.2631578947368418E-2</c:v>
                </c:pt>
                <c:pt idx="2">
                  <c:v>0.11764705882352941</c:v>
                </c:pt>
                <c:pt idx="3">
                  <c:v>0.15789473684210525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4.7619047619047616E-2</c:v>
                </c:pt>
                <c:pt idx="7">
                  <c:v>4.8000000000000001E-2</c:v>
                </c:pt>
                <c:pt idx="8">
                  <c:v>0</c:v>
                </c:pt>
                <c:pt idx="9">
                  <c:v>9.5000000000000001E-2</c:v>
                </c:pt>
                <c:pt idx="10">
                  <c:v>0</c:v>
                </c:pt>
                <c:pt idx="11">
                  <c:v>0.05</c:v>
                </c:pt>
                <c:pt idx="12">
                  <c:v>5.5555555555555552E-2</c:v>
                </c:pt>
                <c:pt idx="13">
                  <c:v>0</c:v>
                </c:pt>
                <c:pt idx="14">
                  <c:v>0.11764705882352941</c:v>
                </c:pt>
                <c:pt idx="15">
                  <c:v>0.10526315789473684</c:v>
                </c:pt>
                <c:pt idx="16">
                  <c:v>5.8823529411764705E-2</c:v>
                </c:pt>
                <c:pt idx="17">
                  <c:v>0</c:v>
                </c:pt>
                <c:pt idx="18">
                  <c:v>0.23076923076923078</c:v>
                </c:pt>
                <c:pt idx="19">
                  <c:v>0</c:v>
                </c:pt>
                <c:pt idx="20">
                  <c:v>6.25E-2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7.1428571428571425E-2</c:v>
                </c:pt>
                <c:pt idx="26">
                  <c:v>8.3333333333333329E-2</c:v>
                </c:pt>
                <c:pt idx="27">
                  <c:v>0</c:v>
                </c:pt>
                <c:pt idx="28">
                  <c:v>6.25E-2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34299248"/>
        <c:axId val="734299808"/>
      </c:barChart>
      <c:dateAx>
        <c:axId val="734299248"/>
        <c:scaling>
          <c:orientation val="minMax"/>
          <c:max val="42979"/>
          <c:min val="4069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299808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734299808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7342992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265143509905"/>
          <c:y val="0.20367855008213678"/>
          <c:w val="0.81514326334208265"/>
          <c:h val="0.69527805333160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'G1'!$I$5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'G1'!$B$6:$B$39</c:f>
              <c:numCache>
                <c:formatCode>mmm\-yy</c:formatCode>
                <c:ptCount val="3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</c:numCache>
            </c:numRef>
          </c:cat>
          <c:val>
            <c:numRef>
              <c:f>'G1'!$I$6:$I$39</c:f>
              <c:numCache>
                <c:formatCode>0.00</c:formatCode>
                <c:ptCount val="34"/>
                <c:pt idx="0">
                  <c:v>63.623443757769891</c:v>
                </c:pt>
                <c:pt idx="1">
                  <c:v>58.592117652921985</c:v>
                </c:pt>
                <c:pt idx="2">
                  <c:v>55.075452666928328</c:v>
                </c:pt>
                <c:pt idx="3">
                  <c:v>24.444308171667718</c:v>
                </c:pt>
                <c:pt idx="4">
                  <c:v>17.189710600562471</c:v>
                </c:pt>
                <c:pt idx="5">
                  <c:v>11.777506178215202</c:v>
                </c:pt>
                <c:pt idx="6">
                  <c:v>9.8153782662758982</c:v>
                </c:pt>
                <c:pt idx="7">
                  <c:v>12.118619525126917</c:v>
                </c:pt>
                <c:pt idx="8">
                  <c:v>30.018507556569762</c:v>
                </c:pt>
                <c:pt idx="9">
                  <c:v>34.60840786864501</c:v>
                </c:pt>
                <c:pt idx="10">
                  <c:v>37.534865000045549</c:v>
                </c:pt>
                <c:pt idx="11">
                  <c:v>38.311595104117281</c:v>
                </c:pt>
                <c:pt idx="12">
                  <c:v>23.002930312856272</c:v>
                </c:pt>
                <c:pt idx="13">
                  <c:v>21.15818085438006</c:v>
                </c:pt>
                <c:pt idx="14">
                  <c:v>20.781380579176066</c:v>
                </c:pt>
                <c:pt idx="15">
                  <c:v>19.725277475663038</c:v>
                </c:pt>
                <c:pt idx="16">
                  <c:v>19.017869153411169</c:v>
                </c:pt>
                <c:pt idx="17">
                  <c:v>20.267215412091822</c:v>
                </c:pt>
                <c:pt idx="18">
                  <c:v>19.201085207520443</c:v>
                </c:pt>
                <c:pt idx="19">
                  <c:v>17.345277806111259</c:v>
                </c:pt>
                <c:pt idx="20">
                  <c:v>16.090411221022016</c:v>
                </c:pt>
                <c:pt idx="21">
                  <c:v>13.772169011612512</c:v>
                </c:pt>
                <c:pt idx="22">
                  <c:v>11.346895364444865</c:v>
                </c:pt>
                <c:pt idx="23" formatCode="_(* #,##0.00_);_(* \(#,##0.00\);_(* &quot;-&quot;??_);_(@_)">
                  <c:v>9.446399984853926</c:v>
                </c:pt>
                <c:pt idx="24">
                  <c:v>19.429270220309558</c:v>
                </c:pt>
                <c:pt idx="25">
                  <c:v>17.760059414822681</c:v>
                </c:pt>
                <c:pt idx="26">
                  <c:v>15.804879732190447</c:v>
                </c:pt>
                <c:pt idx="27">
                  <c:v>15.291389638555364</c:v>
                </c:pt>
                <c:pt idx="28">
                  <c:v>4.0374262608223743</c:v>
                </c:pt>
                <c:pt idx="29">
                  <c:v>4.4468129493839825</c:v>
                </c:pt>
                <c:pt idx="30">
                  <c:v>6.3062729129652553</c:v>
                </c:pt>
                <c:pt idx="31">
                  <c:v>6.6647027798399483</c:v>
                </c:pt>
                <c:pt idx="32">
                  <c:v>8.1154892897335138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876858960"/>
        <c:axId val="876858400"/>
      </c:barChart>
      <c:lineChart>
        <c:grouping val="standard"/>
        <c:varyColors val="0"/>
        <c:ser>
          <c:idx val="1"/>
          <c:order val="0"/>
          <c:tx>
            <c:strRef>
              <c:f>'G1'!$J$5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'G1'!$B$6:$B$39</c:f>
              <c:numCache>
                <c:formatCode>mmm\-yy</c:formatCode>
                <c:ptCount val="3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</c:numCache>
            </c:numRef>
          </c:cat>
          <c:val>
            <c:numRef>
              <c:f>'G1'!$J$6:$J$39</c:f>
              <c:numCache>
                <c:formatCode>0.00</c:formatCode>
                <c:ptCount val="34"/>
                <c:pt idx="0">
                  <c:v>-5.7711799523784455</c:v>
                </c:pt>
                <c:pt idx="1">
                  <c:v>-10.259102049387623</c:v>
                </c:pt>
                <c:pt idx="2">
                  <c:v>-16.33599968678481</c:v>
                </c:pt>
                <c:pt idx="3">
                  <c:v>9.2553138918444589</c:v>
                </c:pt>
                <c:pt idx="4">
                  <c:v>20.19755652690823</c:v>
                </c:pt>
                <c:pt idx="5">
                  <c:v>9.9862566794641285</c:v>
                </c:pt>
                <c:pt idx="6">
                  <c:v>-15.884220633891935</c:v>
                </c:pt>
                <c:pt idx="7">
                  <c:v>28.268409921164551</c:v>
                </c:pt>
                <c:pt idx="8">
                  <c:v>29.813361610213661</c:v>
                </c:pt>
                <c:pt idx="9">
                  <c:v>26.256747979437161</c:v>
                </c:pt>
                <c:pt idx="10">
                  <c:v>28.382600532843284</c:v>
                </c:pt>
                <c:pt idx="11">
                  <c:v>15.092215983946911</c:v>
                </c:pt>
                <c:pt idx="12">
                  <c:v>14.522367013144786</c:v>
                </c:pt>
                <c:pt idx="13">
                  <c:v>-8.840094496802763</c:v>
                </c:pt>
                <c:pt idx="14">
                  <c:v>4.8717555007636539</c:v>
                </c:pt>
                <c:pt idx="15">
                  <c:v>8.5329162765070059</c:v>
                </c:pt>
                <c:pt idx="16">
                  <c:v>-1.3210520004265442</c:v>
                </c:pt>
                <c:pt idx="17">
                  <c:v>0.67413312958954208</c:v>
                </c:pt>
                <c:pt idx="18">
                  <c:v>4.3239539300874821</c:v>
                </c:pt>
                <c:pt idx="19">
                  <c:v>15.888273729927255</c:v>
                </c:pt>
                <c:pt idx="20">
                  <c:v>-5.2821605563966516</c:v>
                </c:pt>
                <c:pt idx="21">
                  <c:v>9.97215122566943</c:v>
                </c:pt>
                <c:pt idx="22">
                  <c:v>18.181276467890196</c:v>
                </c:pt>
                <c:pt idx="23">
                  <c:v>6.0717152452987024</c:v>
                </c:pt>
                <c:pt idx="24">
                  <c:v>-0.23815885711275642</c:v>
                </c:pt>
                <c:pt idx="25">
                  <c:v>-6.0785403584994802</c:v>
                </c:pt>
                <c:pt idx="26">
                  <c:v>20.671855344570986</c:v>
                </c:pt>
                <c:pt idx="27">
                  <c:v>-12.467661785051773</c:v>
                </c:pt>
                <c:pt idx="28">
                  <c:v>-18.617978872549131</c:v>
                </c:pt>
                <c:pt idx="29">
                  <c:v>-5.8239580130822066</c:v>
                </c:pt>
                <c:pt idx="30">
                  <c:v>25.449068964699318</c:v>
                </c:pt>
                <c:pt idx="31">
                  <c:v>37.70741140143231</c:v>
                </c:pt>
                <c:pt idx="32">
                  <c:v>-8.6001133454496864E-2</c:v>
                </c:pt>
                <c:pt idx="33">
                  <c:v>0.17410363325491196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57280"/>
        <c:axId val="876857840"/>
      </c:lineChart>
      <c:dateAx>
        <c:axId val="876857280"/>
        <c:scaling>
          <c:orientation val="minMax"/>
          <c:max val="42887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87685784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76857840"/>
        <c:scaling>
          <c:orientation val="minMax"/>
          <c:max val="5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4899280694906473E-2"/>
              <c:y val="1.323868285427518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6857280"/>
        <c:crosses val="autoZero"/>
        <c:crossBetween val="between"/>
      </c:valAx>
      <c:valAx>
        <c:axId val="876858400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225918681435441"/>
              <c:y val="6.495791664526057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6858960"/>
        <c:crosses val="max"/>
        <c:crossBetween val="between"/>
      </c:valAx>
      <c:dateAx>
        <c:axId val="8768589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876858400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6276999649999E-2"/>
          <c:y val="2.8616687359310677E-2"/>
          <c:w val="0.84632394010042544"/>
          <c:h val="0.84506553149067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'G11'!$C$16:$C$45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'G11'!$D$16:$D$45</c:f>
              <c:numCache>
                <c:formatCode>0.0%</c:formatCode>
                <c:ptCount val="30"/>
                <c:pt idx="0">
                  <c:v>0.16699999999999998</c:v>
                </c:pt>
                <c:pt idx="1">
                  <c:v>5.2631578947368418E-2</c:v>
                </c:pt>
                <c:pt idx="2">
                  <c:v>5.9000000000000004E-2</c:v>
                </c:pt>
                <c:pt idx="3">
                  <c:v>0.15789473684210525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0.42857142857142855</c:v>
                </c:pt>
                <c:pt idx="7">
                  <c:v>0.42857142857142855</c:v>
                </c:pt>
                <c:pt idx="8">
                  <c:v>0.55555555555555547</c:v>
                </c:pt>
                <c:pt idx="9">
                  <c:v>0.49931224209078406</c:v>
                </c:pt>
                <c:pt idx="10">
                  <c:v>0.60855949895615868</c:v>
                </c:pt>
                <c:pt idx="11">
                  <c:v>0.6</c:v>
                </c:pt>
                <c:pt idx="12">
                  <c:v>0.4375</c:v>
                </c:pt>
                <c:pt idx="13">
                  <c:v>0.36842105263157893</c:v>
                </c:pt>
                <c:pt idx="14">
                  <c:v>0.3125</c:v>
                </c:pt>
                <c:pt idx="15">
                  <c:v>0.11764705882352941</c:v>
                </c:pt>
                <c:pt idx="16">
                  <c:v>0.29411764705882354</c:v>
                </c:pt>
                <c:pt idx="17">
                  <c:v>0.2857142857142857</c:v>
                </c:pt>
                <c:pt idx="18">
                  <c:v>0.25</c:v>
                </c:pt>
                <c:pt idx="19">
                  <c:v>0.30769230769230771</c:v>
                </c:pt>
                <c:pt idx="20">
                  <c:v>0.46666666666666667</c:v>
                </c:pt>
                <c:pt idx="21">
                  <c:v>0.66666666666666663</c:v>
                </c:pt>
                <c:pt idx="22">
                  <c:v>0.46153846153846156</c:v>
                </c:pt>
                <c:pt idx="23">
                  <c:v>0.46153846153846156</c:v>
                </c:pt>
                <c:pt idx="24">
                  <c:v>0.53333333333333333</c:v>
                </c:pt>
                <c:pt idx="25">
                  <c:v>0.6</c:v>
                </c:pt>
                <c:pt idx="26">
                  <c:v>0.42857142857142855</c:v>
                </c:pt>
                <c:pt idx="27">
                  <c:v>0.46153846153846156</c:v>
                </c:pt>
                <c:pt idx="28">
                  <c:v>0.69230769230769229</c:v>
                </c:pt>
                <c:pt idx="29">
                  <c:v>0.66666666666666674</c:v>
                </c:pt>
              </c:numCache>
            </c:numRef>
          </c:val>
        </c:ser>
        <c:ser>
          <c:idx val="1"/>
          <c:order val="1"/>
          <c:tx>
            <c:strRef>
              <c:f>'G11'!$E$6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'G11'!$C$16:$C$45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'G11'!$E$16:$E$45</c:f>
              <c:numCache>
                <c:formatCode>0.0%</c:formatCode>
                <c:ptCount val="30"/>
                <c:pt idx="0">
                  <c:v>0.66600000000000004</c:v>
                </c:pt>
                <c:pt idx="1">
                  <c:v>0.73684210526315785</c:v>
                </c:pt>
                <c:pt idx="2">
                  <c:v>0.70599999999999996</c:v>
                </c:pt>
                <c:pt idx="3">
                  <c:v>0.63157894736842102</c:v>
                </c:pt>
                <c:pt idx="4">
                  <c:v>0.5</c:v>
                </c:pt>
                <c:pt idx="5">
                  <c:v>0.47619047619047616</c:v>
                </c:pt>
                <c:pt idx="6">
                  <c:v>0.38095238095238093</c:v>
                </c:pt>
                <c:pt idx="7">
                  <c:v>0.33333333333333331</c:v>
                </c:pt>
                <c:pt idx="8">
                  <c:v>0.38888888888888884</c:v>
                </c:pt>
                <c:pt idx="9">
                  <c:v>0.501</c:v>
                </c:pt>
                <c:pt idx="10">
                  <c:v>0.26096033402922758</c:v>
                </c:pt>
                <c:pt idx="11">
                  <c:v>0.3</c:v>
                </c:pt>
                <c:pt idx="12">
                  <c:v>0.5</c:v>
                </c:pt>
                <c:pt idx="13">
                  <c:v>0.47368421052631576</c:v>
                </c:pt>
                <c:pt idx="14">
                  <c:v>0.5</c:v>
                </c:pt>
                <c:pt idx="15">
                  <c:v>0.6470588235294118</c:v>
                </c:pt>
                <c:pt idx="16">
                  <c:v>0.58823529411764708</c:v>
                </c:pt>
                <c:pt idx="17">
                  <c:v>0.6428571428571429</c:v>
                </c:pt>
                <c:pt idx="18">
                  <c:v>0.5</c:v>
                </c:pt>
                <c:pt idx="19">
                  <c:v>0.61538461538461542</c:v>
                </c:pt>
                <c:pt idx="20">
                  <c:v>0.53333333333333333</c:v>
                </c:pt>
                <c:pt idx="21">
                  <c:v>0.33333333333333331</c:v>
                </c:pt>
                <c:pt idx="22">
                  <c:v>0.53846153846153844</c:v>
                </c:pt>
                <c:pt idx="23">
                  <c:v>0.46153846153846156</c:v>
                </c:pt>
                <c:pt idx="24">
                  <c:v>0.46666666666666667</c:v>
                </c:pt>
                <c:pt idx="25">
                  <c:v>0.33333333333333331</c:v>
                </c:pt>
                <c:pt idx="26">
                  <c:v>0.5714285714285714</c:v>
                </c:pt>
                <c:pt idx="27">
                  <c:v>0.30769230769230771</c:v>
                </c:pt>
                <c:pt idx="28">
                  <c:v>0.30769230769230771</c:v>
                </c:pt>
                <c:pt idx="29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'G11'!$F$6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'G11'!$C$16:$C$45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'G11'!$F$16:$F$45</c:f>
              <c:numCache>
                <c:formatCode>0.0%</c:formatCode>
                <c:ptCount val="30"/>
                <c:pt idx="0">
                  <c:v>0.16699999999999998</c:v>
                </c:pt>
                <c:pt idx="1">
                  <c:v>0.21052631578947367</c:v>
                </c:pt>
                <c:pt idx="2">
                  <c:v>0.23499999999999999</c:v>
                </c:pt>
                <c:pt idx="3">
                  <c:v>0.21052631578947367</c:v>
                </c:pt>
                <c:pt idx="4">
                  <c:v>0.16666666666666666</c:v>
                </c:pt>
                <c:pt idx="5">
                  <c:v>0.19047619047619047</c:v>
                </c:pt>
                <c:pt idx="6">
                  <c:v>0.19047619047619047</c:v>
                </c:pt>
                <c:pt idx="7">
                  <c:v>9.5238095238095233E-2</c:v>
                </c:pt>
                <c:pt idx="8">
                  <c:v>5.5555555555555559E-2</c:v>
                </c:pt>
                <c:pt idx="9">
                  <c:v>0</c:v>
                </c:pt>
                <c:pt idx="10">
                  <c:v>0.13048016701461379</c:v>
                </c:pt>
                <c:pt idx="11">
                  <c:v>0.1</c:v>
                </c:pt>
                <c:pt idx="12">
                  <c:v>6.25E-2</c:v>
                </c:pt>
                <c:pt idx="13">
                  <c:v>0.15789473684210525</c:v>
                </c:pt>
                <c:pt idx="14">
                  <c:v>0.1875</c:v>
                </c:pt>
                <c:pt idx="15">
                  <c:v>0.23529411764705882</c:v>
                </c:pt>
                <c:pt idx="16">
                  <c:v>0.11764705882352941</c:v>
                </c:pt>
                <c:pt idx="17">
                  <c:v>7.1428571428571425E-2</c:v>
                </c:pt>
                <c:pt idx="18">
                  <c:v>0.25</c:v>
                </c:pt>
                <c:pt idx="19">
                  <c:v>7.6923076923076927E-2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7.6923076923076927E-2</c:v>
                </c:pt>
                <c:pt idx="24">
                  <c:v>0</c:v>
                </c:pt>
                <c:pt idx="25">
                  <c:v>6.6666666666666666E-2</c:v>
                </c:pt>
                <c:pt idx="26">
                  <c:v>0</c:v>
                </c:pt>
                <c:pt idx="27">
                  <c:v>0.23076923076923078</c:v>
                </c:pt>
                <c:pt idx="28">
                  <c:v>0</c:v>
                </c:pt>
                <c:pt idx="29">
                  <c:v>8.3333333333333329E-2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78363488"/>
        <c:axId val="878364048"/>
      </c:barChart>
      <c:dateAx>
        <c:axId val="878363488"/>
        <c:scaling>
          <c:orientation val="minMax"/>
          <c:min val="4069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8364048"/>
        <c:crosses val="autoZero"/>
        <c:auto val="1"/>
        <c:lblOffset val="100"/>
        <c:baseTimeUnit val="months"/>
        <c:majorUnit val="6"/>
        <c:majorTimeUnit val="months"/>
      </c:dateAx>
      <c:valAx>
        <c:axId val="878364048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8783634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33485349056553"/>
          <c:y val="0.94891287104764266"/>
          <c:w val="0.63446726447679569"/>
          <c:h val="5.1087149561231296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'G12'!$D$6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'G12'!$C$16:$C$45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'G12'!$D$16:$D$45</c:f>
              <c:numCache>
                <c:formatCode>0.0%</c:formatCode>
                <c:ptCount val="30"/>
                <c:pt idx="0">
                  <c:v>0.111</c:v>
                </c:pt>
                <c:pt idx="1">
                  <c:v>0.10526315789473684</c:v>
                </c:pt>
                <c:pt idx="2">
                  <c:v>5.8823529411764705E-2</c:v>
                </c:pt>
                <c:pt idx="3">
                  <c:v>0.15789473684210525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0.23076923076923078</c:v>
                </c:pt>
                <c:pt idx="9">
                  <c:v>0.49931224209078406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0.1111111111111111</c:v>
                </c:pt>
                <c:pt idx="19">
                  <c:v>0.2857142857142857</c:v>
                </c:pt>
                <c:pt idx="20">
                  <c:v>0.27272727272727271</c:v>
                </c:pt>
                <c:pt idx="21">
                  <c:v>0.22222222222222221</c:v>
                </c:pt>
                <c:pt idx="22">
                  <c:v>0.2</c:v>
                </c:pt>
                <c:pt idx="23">
                  <c:v>0.2857142857142857</c:v>
                </c:pt>
                <c:pt idx="24">
                  <c:v>0.2857142857142857</c:v>
                </c:pt>
                <c:pt idx="25">
                  <c:v>0</c:v>
                </c:pt>
                <c:pt idx="26">
                  <c:v>0</c:v>
                </c:pt>
                <c:pt idx="27">
                  <c:v>0.375</c:v>
                </c:pt>
                <c:pt idx="28">
                  <c:v>0</c:v>
                </c:pt>
                <c:pt idx="29">
                  <c:v>0.1111111111111111</c:v>
                </c:pt>
              </c:numCache>
            </c:numRef>
          </c:val>
        </c:ser>
        <c:ser>
          <c:idx val="1"/>
          <c:order val="1"/>
          <c:tx>
            <c:strRef>
              <c:f>'G12'!$E$6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'G12'!$C$16:$C$45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'G12'!$E$16:$E$45</c:f>
              <c:numCache>
                <c:formatCode>0.0%</c:formatCode>
                <c:ptCount val="30"/>
                <c:pt idx="0">
                  <c:v>0.77800000000000002</c:v>
                </c:pt>
                <c:pt idx="1">
                  <c:v>0.78947368421052633</c:v>
                </c:pt>
                <c:pt idx="2">
                  <c:v>0.82352941176470584</c:v>
                </c:pt>
                <c:pt idx="3">
                  <c:v>0.63157894736842102</c:v>
                </c:pt>
                <c:pt idx="4">
                  <c:v>0.88888888888888884</c:v>
                </c:pt>
                <c:pt idx="5">
                  <c:v>0.90476190476190477</c:v>
                </c:pt>
                <c:pt idx="6">
                  <c:v>0.90476190476190477</c:v>
                </c:pt>
                <c:pt idx="7">
                  <c:v>0.52380952380952384</c:v>
                </c:pt>
                <c:pt idx="8">
                  <c:v>0.61538461538461542</c:v>
                </c:pt>
                <c:pt idx="9">
                  <c:v>0.50068775790921594</c:v>
                </c:pt>
                <c:pt idx="10">
                  <c:v>0.66720000000000002</c:v>
                </c:pt>
                <c:pt idx="11">
                  <c:v>0.92300000000000004</c:v>
                </c:pt>
                <c:pt idx="12">
                  <c:v>0.81818181818181823</c:v>
                </c:pt>
                <c:pt idx="13">
                  <c:v>0.83333333333333337</c:v>
                </c:pt>
                <c:pt idx="14">
                  <c:v>1</c:v>
                </c:pt>
                <c:pt idx="15">
                  <c:v>0.88888888888888884</c:v>
                </c:pt>
                <c:pt idx="16">
                  <c:v>0.83333333333333337</c:v>
                </c:pt>
                <c:pt idx="17">
                  <c:v>0.8</c:v>
                </c:pt>
                <c:pt idx="18">
                  <c:v>0.88888888888888884</c:v>
                </c:pt>
                <c:pt idx="19">
                  <c:v>0.7142857142857143</c:v>
                </c:pt>
                <c:pt idx="20">
                  <c:v>0.72727272727272729</c:v>
                </c:pt>
                <c:pt idx="21">
                  <c:v>0.77777777777777779</c:v>
                </c:pt>
                <c:pt idx="22">
                  <c:v>0.8</c:v>
                </c:pt>
                <c:pt idx="23">
                  <c:v>0.5714285714285714</c:v>
                </c:pt>
                <c:pt idx="24">
                  <c:v>0.7142857142857143</c:v>
                </c:pt>
                <c:pt idx="25">
                  <c:v>1</c:v>
                </c:pt>
                <c:pt idx="26">
                  <c:v>1</c:v>
                </c:pt>
                <c:pt idx="27">
                  <c:v>0.5</c:v>
                </c:pt>
                <c:pt idx="28">
                  <c:v>0.88888888888888884</c:v>
                </c:pt>
                <c:pt idx="29">
                  <c:v>0.88888888888888884</c:v>
                </c:pt>
              </c:numCache>
            </c:numRef>
          </c:val>
        </c:ser>
        <c:ser>
          <c:idx val="2"/>
          <c:order val="2"/>
          <c:tx>
            <c:strRef>
              <c:f>'G12'!$F$6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'G12'!$C$16:$C$45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'G12'!$F$16:$F$45</c:f>
              <c:numCache>
                <c:formatCode>0.0%</c:formatCode>
                <c:ptCount val="30"/>
                <c:pt idx="0">
                  <c:v>0.111</c:v>
                </c:pt>
                <c:pt idx="1">
                  <c:v>0.10526315789473684</c:v>
                </c:pt>
                <c:pt idx="2">
                  <c:v>0.11764705882352941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9.5238095238095233E-2</c:v>
                </c:pt>
                <c:pt idx="7">
                  <c:v>0.14285714285714285</c:v>
                </c:pt>
                <c:pt idx="8">
                  <c:v>0.15384615384615385</c:v>
                </c:pt>
                <c:pt idx="9">
                  <c:v>0</c:v>
                </c:pt>
                <c:pt idx="10">
                  <c:v>0.1328</c:v>
                </c:pt>
                <c:pt idx="11">
                  <c:v>7.6999999999999999E-2</c:v>
                </c:pt>
                <c:pt idx="12">
                  <c:v>0.18181818181818182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0.1111111111111111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0.14285714285714285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0.125</c:v>
                </c:pt>
                <c:pt idx="28">
                  <c:v>0.1111111111111111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78367968"/>
        <c:axId val="878368528"/>
      </c:barChart>
      <c:dateAx>
        <c:axId val="878367968"/>
        <c:scaling>
          <c:orientation val="minMax"/>
          <c:max val="42979"/>
          <c:min val="41061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 kern="100" baseline="0">
                <a:latin typeface="ZapfHumnst BT" panose="020B0502050508020304" pitchFamily="34" charset="0"/>
              </a:defRPr>
            </a:pPr>
            <a:endParaRPr lang="es-CO"/>
          </a:p>
        </c:txPr>
        <c:crossAx val="878368528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878368528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8783679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4383190299167E-2"/>
          <c:y val="2.8291974800092996E-2"/>
          <c:w val="0.85134588104685349"/>
          <c:h val="0.829639644741803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'G13'!$D$6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'G13'!$C$16:$C$45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'G13'!$D$16:$D$45</c:f>
              <c:numCache>
                <c:formatCode>0.0%</c:formatCode>
                <c:ptCount val="30"/>
                <c:pt idx="0">
                  <c:v>0.27777777777777779</c:v>
                </c:pt>
                <c:pt idx="1">
                  <c:v>0.21052631578947367</c:v>
                </c:pt>
                <c:pt idx="2">
                  <c:v>0.29411764705882354</c:v>
                </c:pt>
                <c:pt idx="3">
                  <c:v>0.10526315789473684</c:v>
                </c:pt>
                <c:pt idx="4">
                  <c:v>0.16666666666666666</c:v>
                </c:pt>
                <c:pt idx="5">
                  <c:v>0.23809523809523808</c:v>
                </c:pt>
                <c:pt idx="6">
                  <c:v>0.14285714285714285</c:v>
                </c:pt>
                <c:pt idx="7">
                  <c:v>0.14285714285714285</c:v>
                </c:pt>
                <c:pt idx="8">
                  <c:v>0.45419847328244273</c:v>
                </c:pt>
                <c:pt idx="9">
                  <c:v>0.5</c:v>
                </c:pt>
                <c:pt idx="10">
                  <c:v>0.38447319778188549</c:v>
                </c:pt>
                <c:pt idx="11">
                  <c:v>0.5</c:v>
                </c:pt>
                <c:pt idx="12">
                  <c:v>0.44444444444444442</c:v>
                </c:pt>
                <c:pt idx="13">
                  <c:v>0.33333333333333331</c:v>
                </c:pt>
                <c:pt idx="14">
                  <c:v>0.42857142857142855</c:v>
                </c:pt>
                <c:pt idx="15">
                  <c:v>0.44444444444444442</c:v>
                </c:pt>
                <c:pt idx="16">
                  <c:v>0.22222222222222221</c:v>
                </c:pt>
                <c:pt idx="17">
                  <c:v>0.375</c:v>
                </c:pt>
                <c:pt idx="18">
                  <c:v>0.2857142857142857</c:v>
                </c:pt>
                <c:pt idx="19">
                  <c:v>0.16666666666666666</c:v>
                </c:pt>
                <c:pt idx="20">
                  <c:v>0.55555555555555558</c:v>
                </c:pt>
                <c:pt idx="21">
                  <c:v>0.75</c:v>
                </c:pt>
                <c:pt idx="22">
                  <c:v>0.625</c:v>
                </c:pt>
                <c:pt idx="23">
                  <c:v>0.33333333333333331</c:v>
                </c:pt>
                <c:pt idx="24">
                  <c:v>0.44444444444444442</c:v>
                </c:pt>
                <c:pt idx="25">
                  <c:v>0.42857142857142855</c:v>
                </c:pt>
                <c:pt idx="26">
                  <c:v>0.33333333333333331</c:v>
                </c:pt>
                <c:pt idx="27">
                  <c:v>0.30000000000000004</c:v>
                </c:pt>
                <c:pt idx="28">
                  <c:v>0.1111111111111111</c:v>
                </c:pt>
                <c:pt idx="29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'G13'!$E$6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'G13'!$C$16:$C$45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'G13'!$E$16:$E$45</c:f>
              <c:numCache>
                <c:formatCode>0.0%</c:formatCode>
                <c:ptCount val="30"/>
                <c:pt idx="0">
                  <c:v>0.72222222222222221</c:v>
                </c:pt>
                <c:pt idx="1">
                  <c:v>0.78947368421052633</c:v>
                </c:pt>
                <c:pt idx="2">
                  <c:v>0.6470588235294118</c:v>
                </c:pt>
                <c:pt idx="3">
                  <c:v>0.68421052631578949</c:v>
                </c:pt>
                <c:pt idx="4">
                  <c:v>0.72222222222222221</c:v>
                </c:pt>
                <c:pt idx="5">
                  <c:v>0.66666666666666663</c:v>
                </c:pt>
                <c:pt idx="6">
                  <c:v>0.80952380952380953</c:v>
                </c:pt>
                <c:pt idx="7">
                  <c:v>0.47619047619047616</c:v>
                </c:pt>
                <c:pt idx="8">
                  <c:v>0.54580152671755733</c:v>
                </c:pt>
                <c:pt idx="9">
                  <c:v>0.33300000000000002</c:v>
                </c:pt>
                <c:pt idx="10">
                  <c:v>0.61552680221811462</c:v>
                </c:pt>
                <c:pt idx="11">
                  <c:v>0.41699999999999998</c:v>
                </c:pt>
                <c:pt idx="12">
                  <c:v>0.55555555555555558</c:v>
                </c:pt>
                <c:pt idx="13">
                  <c:v>0.66666666666666663</c:v>
                </c:pt>
                <c:pt idx="14">
                  <c:v>0.5714285714285714</c:v>
                </c:pt>
                <c:pt idx="15">
                  <c:v>0.44444444444444442</c:v>
                </c:pt>
                <c:pt idx="16">
                  <c:v>0.77777777777777779</c:v>
                </c:pt>
                <c:pt idx="17">
                  <c:v>0.5</c:v>
                </c:pt>
                <c:pt idx="18">
                  <c:v>0.7142857142857143</c:v>
                </c:pt>
                <c:pt idx="19">
                  <c:v>0.83333333333333337</c:v>
                </c:pt>
                <c:pt idx="20">
                  <c:v>0.44444444444444442</c:v>
                </c:pt>
                <c:pt idx="21">
                  <c:v>0.25</c:v>
                </c:pt>
                <c:pt idx="22">
                  <c:v>0.375</c:v>
                </c:pt>
                <c:pt idx="23">
                  <c:v>0.66666666666666663</c:v>
                </c:pt>
                <c:pt idx="24">
                  <c:v>0.55555555555555558</c:v>
                </c:pt>
                <c:pt idx="25">
                  <c:v>0.2857142857142857</c:v>
                </c:pt>
                <c:pt idx="26">
                  <c:v>0.66666666666666663</c:v>
                </c:pt>
                <c:pt idx="27">
                  <c:v>0.7</c:v>
                </c:pt>
                <c:pt idx="28">
                  <c:v>0.88888888888888884</c:v>
                </c:pt>
                <c:pt idx="29">
                  <c:v>0.66666666666666663</c:v>
                </c:pt>
              </c:numCache>
            </c:numRef>
          </c:val>
        </c:ser>
        <c:ser>
          <c:idx val="2"/>
          <c:order val="2"/>
          <c:tx>
            <c:strRef>
              <c:f>'G13'!$F$6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'G13'!$C$16:$C$45</c:f>
              <c:numCache>
                <c:formatCode>mmm\-yy</c:formatCode>
                <c:ptCount val="30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</c:numCache>
            </c:numRef>
          </c:cat>
          <c:val>
            <c:numRef>
              <c:f>'G13'!$F$16:$F$45</c:f>
              <c:numCache>
                <c:formatCode>0.0%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5.8823529411764705E-2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4.7619047619047616E-2</c:v>
                </c:pt>
                <c:pt idx="7">
                  <c:v>0</c:v>
                </c:pt>
                <c:pt idx="8">
                  <c:v>0</c:v>
                </c:pt>
                <c:pt idx="9">
                  <c:v>0.16699999999999998</c:v>
                </c:pt>
                <c:pt idx="10">
                  <c:v>0</c:v>
                </c:pt>
                <c:pt idx="11">
                  <c:v>8.3000000000000004E-2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0.1111111111111111</c:v>
                </c:pt>
                <c:pt idx="16">
                  <c:v>0</c:v>
                </c:pt>
                <c:pt idx="17">
                  <c:v>0.125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0.2857142857142857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78372448"/>
        <c:axId val="878373008"/>
      </c:barChart>
      <c:dateAx>
        <c:axId val="878372448"/>
        <c:scaling>
          <c:orientation val="minMax"/>
          <c:max val="42979"/>
          <c:min val="41061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878373008"/>
        <c:crosses val="autoZero"/>
        <c:auto val="1"/>
        <c:lblOffset val="100"/>
        <c:baseTimeUnit val="months"/>
        <c:majorUnit val="6"/>
        <c:majorTimeUnit val="months"/>
      </c:dateAx>
      <c:valAx>
        <c:axId val="878373008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8783724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41504066988075"/>
          <c:y val="0.94227519786994041"/>
          <c:w val="0.53491035044162227"/>
          <c:h val="5.772472461469611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985694457465259"/>
          <c:y val="2.7908477604882326E-2"/>
          <c:w val="0.44083868899931022"/>
          <c:h val="0.79534787712823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'G14'!$D$4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'G14'!$D$5:$D$11</c:f>
              <c:numCache>
                <c:formatCode>0.0</c:formatCode>
                <c:ptCount val="7"/>
                <c:pt idx="0">
                  <c:v>26.096132897603493</c:v>
                </c:pt>
                <c:pt idx="1">
                  <c:v>28.274782135076254</c:v>
                </c:pt>
                <c:pt idx="2">
                  <c:v>12.663398692810457</c:v>
                </c:pt>
                <c:pt idx="3">
                  <c:v>9.4907407407407405</c:v>
                </c:pt>
                <c:pt idx="4">
                  <c:v>11.043028322440088</c:v>
                </c:pt>
                <c:pt idx="5">
                  <c:v>6.8763616557734206</c:v>
                </c:pt>
                <c:pt idx="6">
                  <c:v>5.5555555555555554</c:v>
                </c:pt>
              </c:numCache>
            </c:numRef>
          </c:val>
        </c:ser>
        <c:ser>
          <c:idx val="1"/>
          <c:order val="1"/>
          <c:tx>
            <c:strRef>
              <c:f>'G14'!$E$4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'G14'!$E$5:$E$11</c:f>
              <c:numCache>
                <c:formatCode>0.0</c:formatCode>
                <c:ptCount val="7"/>
                <c:pt idx="0">
                  <c:v>15</c:v>
                </c:pt>
                <c:pt idx="1">
                  <c:v>31.666666666666664</c:v>
                </c:pt>
                <c:pt idx="2">
                  <c:v>20</c:v>
                </c:pt>
                <c:pt idx="3">
                  <c:v>10</c:v>
                </c:pt>
                <c:pt idx="4">
                  <c:v>11.666666666666666</c:v>
                </c:pt>
                <c:pt idx="5">
                  <c:v>5</c:v>
                </c:pt>
                <c:pt idx="6">
                  <c:v>6.666666666666667</c:v>
                </c:pt>
              </c:numCache>
            </c:numRef>
          </c:val>
        </c:ser>
        <c:ser>
          <c:idx val="2"/>
          <c:order val="2"/>
          <c:tx>
            <c:strRef>
              <c:f>'G14'!$F$4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'G14'!$F$5:$F$11</c:f>
              <c:numCache>
                <c:formatCode>0.0</c:formatCode>
                <c:ptCount val="7"/>
                <c:pt idx="0">
                  <c:v>25</c:v>
                </c:pt>
                <c:pt idx="1">
                  <c:v>33.333333333333329</c:v>
                </c:pt>
                <c:pt idx="2">
                  <c:v>4.1666666666666661</c:v>
                </c:pt>
                <c:pt idx="3">
                  <c:v>8.3333333333333321</c:v>
                </c:pt>
                <c:pt idx="4">
                  <c:v>12.5</c:v>
                </c:pt>
                <c:pt idx="5">
                  <c:v>0</c:v>
                </c:pt>
                <c:pt idx="6">
                  <c:v>16.666666666666664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78376928"/>
        <c:axId val="878418608"/>
      </c:barChart>
      <c:catAx>
        <c:axId val="878376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CO"/>
          </a:p>
        </c:txPr>
        <c:crossAx val="87841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8418608"/>
        <c:scaling>
          <c:orientation val="minMax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878376928"/>
        <c:crosses val="max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527006648667665"/>
          <c:w val="1"/>
          <c:h val="4.7758471480170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 alignWithMargins="0"/>
    <c:pageMargins b="1" l="0.75000000000001266" r="0.75000000000001266" t="1" header="0" footer="0"/>
    <c:pageSetup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74628664771674"/>
          <c:y val="2.9086938715256777E-2"/>
          <c:w val="0.47756607261799555"/>
          <c:h val="0.769592926522894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'G15'!$B$5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'G15'!$A$6:$A$13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'G15'!$B$6:$B$13</c:f>
              <c:numCache>
                <c:formatCode>0.0</c:formatCode>
                <c:ptCount val="8"/>
                <c:pt idx="0">
                  <c:v>34.136710239651414</c:v>
                </c:pt>
                <c:pt idx="1">
                  <c:v>18.164488017429193</c:v>
                </c:pt>
                <c:pt idx="2">
                  <c:v>20.663126361655774</c:v>
                </c:pt>
                <c:pt idx="3">
                  <c:v>5.7734204793028319</c:v>
                </c:pt>
                <c:pt idx="4">
                  <c:v>5.7734204793028319</c:v>
                </c:pt>
                <c:pt idx="5">
                  <c:v>10.750272331154683</c:v>
                </c:pt>
                <c:pt idx="6">
                  <c:v>2.7777777777777777</c:v>
                </c:pt>
                <c:pt idx="7">
                  <c:v>1.9607843137254901</c:v>
                </c:pt>
              </c:numCache>
            </c:numRef>
          </c:val>
        </c:ser>
        <c:ser>
          <c:idx val="0"/>
          <c:order val="1"/>
          <c:tx>
            <c:strRef>
              <c:f>'G15'!$C$5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'G15'!$A$6:$A$13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'G15'!$C$6:$C$13</c:f>
              <c:numCache>
                <c:formatCode>0.0</c:formatCode>
                <c:ptCount val="8"/>
                <c:pt idx="0">
                  <c:v>33.333333333333329</c:v>
                </c:pt>
                <c:pt idx="1">
                  <c:v>16.666666666666668</c:v>
                </c:pt>
                <c:pt idx="2">
                  <c:v>15.000000000000002</c:v>
                </c:pt>
                <c:pt idx="3">
                  <c:v>13.333333333333334</c:v>
                </c:pt>
                <c:pt idx="4">
                  <c:v>16.666666666666664</c:v>
                </c:pt>
                <c:pt idx="5">
                  <c:v>3.3333333333333335</c:v>
                </c:pt>
                <c:pt idx="6">
                  <c:v>1.6666666666666667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'G15'!$D$5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'G15'!$D$6:$D$13</c:f>
              <c:numCache>
                <c:formatCode>0.0</c:formatCode>
                <c:ptCount val="8"/>
                <c:pt idx="0">
                  <c:v>33.333333333333329</c:v>
                </c:pt>
                <c:pt idx="1">
                  <c:v>8.3333333333333321</c:v>
                </c:pt>
                <c:pt idx="2">
                  <c:v>24.999999999999996</c:v>
                </c:pt>
                <c:pt idx="3">
                  <c:v>0</c:v>
                </c:pt>
                <c:pt idx="4">
                  <c:v>0</c:v>
                </c:pt>
                <c:pt idx="5">
                  <c:v>33.333333333333329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22528"/>
        <c:axId val="878423088"/>
      </c:barChart>
      <c:catAx>
        <c:axId val="8784225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s-CO"/>
          </a:p>
        </c:txPr>
        <c:crossAx val="878423088"/>
        <c:crosses val="autoZero"/>
        <c:auto val="1"/>
        <c:lblAlgn val="ctr"/>
        <c:lblOffset val="100"/>
        <c:noMultiLvlLbl val="0"/>
      </c:catAx>
      <c:valAx>
        <c:axId val="878423088"/>
        <c:scaling>
          <c:orientation val="minMax"/>
          <c:max val="40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8422528"/>
        <c:crosses val="max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98639661192791"/>
          <c:y val="0.92584168318452775"/>
          <c:w val="0.39075402074975896"/>
          <c:h val="4.3621222536163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1957525609965E-2"/>
          <c:y val="0.11857608509010395"/>
          <c:w val="0.87764226399306122"/>
          <c:h val="0.61243115309796159"/>
        </c:manualLayout>
      </c:layout>
      <c:lineChart>
        <c:grouping val="standard"/>
        <c:varyColors val="0"/>
        <c:ser>
          <c:idx val="0"/>
          <c:order val="0"/>
          <c:tx>
            <c:strRef>
              <c:f>'G16'!$E$3</c:f>
              <c:strCache>
                <c:ptCount val="1"/>
                <c:pt idx="0">
                  <c:v>Las tasas de interés están muy altas</c:v>
                </c:pt>
              </c:strCache>
            </c:strRef>
          </c:tx>
          <c:marker>
            <c:symbol val="none"/>
          </c:marker>
          <c:cat>
            <c:numRef>
              <c:f>'G16'!$A$9:$A$38</c:f>
              <c:numCache>
                <c:formatCode>mmm\-yy</c:formatCode>
                <c:ptCount val="3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</c:numCache>
            </c:numRef>
          </c:cat>
          <c:val>
            <c:numRef>
              <c:f>'G16'!$B$9:$B$38</c:f>
              <c:numCache>
                <c:formatCode>_(* #,##0.0_);_(* \(#,##0.0\);_(* "-"??_);_(@_)</c:formatCode>
                <c:ptCount val="30"/>
                <c:pt idx="0">
                  <c:v>29.566563467492259</c:v>
                </c:pt>
                <c:pt idx="1">
                  <c:v>32.407407407407405</c:v>
                </c:pt>
                <c:pt idx="2">
                  <c:v>25.750487329434694</c:v>
                </c:pt>
                <c:pt idx="3">
                  <c:v>20.166122004357298</c:v>
                </c:pt>
                <c:pt idx="4">
                  <c:v>29.887914230019497</c:v>
                </c:pt>
                <c:pt idx="5">
                  <c:v>23.148148148148145</c:v>
                </c:pt>
                <c:pt idx="6">
                  <c:v>34.920634920634917</c:v>
                </c:pt>
                <c:pt idx="7">
                  <c:v>34.126984126984127</c:v>
                </c:pt>
                <c:pt idx="8">
                  <c:v>38.376623376623378</c:v>
                </c:pt>
                <c:pt idx="9">
                  <c:v>36.507936507936506</c:v>
                </c:pt>
                <c:pt idx="10">
                  <c:v>31.705251270468658</c:v>
                </c:pt>
                <c:pt idx="11">
                  <c:v>28.663043478260867</c:v>
                </c:pt>
                <c:pt idx="12">
                  <c:v>33.803877282138153</c:v>
                </c:pt>
                <c:pt idx="13" formatCode="0.0">
                  <c:v>35.087719298245609</c:v>
                </c:pt>
                <c:pt idx="14" formatCode="0.0">
                  <c:v>30.952380952380953</c:v>
                </c:pt>
                <c:pt idx="15" formatCode="0.0">
                  <c:v>25</c:v>
                </c:pt>
                <c:pt idx="16" formatCode="0.0">
                  <c:v>28.07017543859649</c:v>
                </c:pt>
                <c:pt idx="17" formatCode="0.0">
                  <c:v>30.555555555555554</c:v>
                </c:pt>
                <c:pt idx="18" formatCode="0.0">
                  <c:v>30.208333333333332</c:v>
                </c:pt>
                <c:pt idx="19" formatCode="0.0">
                  <c:v>28.205128205128204</c:v>
                </c:pt>
                <c:pt idx="20" formatCode="0.0">
                  <c:v>34.572649572649574</c:v>
                </c:pt>
                <c:pt idx="21" formatCode="0.0">
                  <c:v>28.6900871459695</c:v>
                </c:pt>
                <c:pt idx="22" formatCode="0.0">
                  <c:v>19.047619047619047</c:v>
                </c:pt>
                <c:pt idx="23" formatCode="0.0">
                  <c:v>29.761904761904763</c:v>
                </c:pt>
                <c:pt idx="24" formatCode="0.0">
                  <c:v>33.333333333333329</c:v>
                </c:pt>
                <c:pt idx="25" formatCode="0.0">
                  <c:v>36.111111111111114</c:v>
                </c:pt>
                <c:pt idx="26" formatCode="0.0">
                  <c:v>41.111111111111107</c:v>
                </c:pt>
                <c:pt idx="27" formatCode="0.0">
                  <c:v>34.444444444444443</c:v>
                </c:pt>
                <c:pt idx="28" formatCode="0.0">
                  <c:v>23.333333333333332</c:v>
                </c:pt>
                <c:pt idx="29" formatCode="0.0">
                  <c:v>34.136710239651414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'G16'!$F$3</c:f>
              <c:strCache>
                <c:ptCount val="1"/>
                <c:pt idx="0">
                  <c:v>El proceso del crédito es muy largo</c:v>
                </c:pt>
              </c:strCache>
            </c:strRef>
          </c:tx>
          <c:marker>
            <c:symbol val="none"/>
          </c:marker>
          <c:cat>
            <c:numRef>
              <c:f>'G16'!$A$9:$A$38</c:f>
              <c:numCache>
                <c:formatCode>mmm\-yy</c:formatCode>
                <c:ptCount val="3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</c:numCache>
            </c:numRef>
          </c:cat>
          <c:val>
            <c:numRef>
              <c:f>'G16'!$C$9:$C$38</c:f>
              <c:numCache>
                <c:formatCode>_(* #,##0.0_);_(* \(#,##0.0\);_(* "-"??_);_(@_)</c:formatCode>
                <c:ptCount val="30"/>
                <c:pt idx="0">
                  <c:v>18.005389290219011</c:v>
                </c:pt>
                <c:pt idx="1">
                  <c:v>17.592592592592592</c:v>
                </c:pt>
                <c:pt idx="2">
                  <c:v>25.643274853801167</c:v>
                </c:pt>
                <c:pt idx="3">
                  <c:v>21.53458605664488</c:v>
                </c:pt>
                <c:pt idx="4">
                  <c:v>16.968810916179336</c:v>
                </c:pt>
                <c:pt idx="5">
                  <c:v>25.925925925925924</c:v>
                </c:pt>
                <c:pt idx="6">
                  <c:v>19.047619047619047</c:v>
                </c:pt>
                <c:pt idx="7">
                  <c:v>18.253968253968253</c:v>
                </c:pt>
                <c:pt idx="8">
                  <c:v>19.069264069264069</c:v>
                </c:pt>
                <c:pt idx="9">
                  <c:v>19.841269841269842</c:v>
                </c:pt>
                <c:pt idx="10">
                  <c:v>14.520986260116695</c:v>
                </c:pt>
                <c:pt idx="11">
                  <c:v>18.996376811594203</c:v>
                </c:pt>
                <c:pt idx="12">
                  <c:v>18.122215948302902</c:v>
                </c:pt>
                <c:pt idx="13" formatCode="0.0">
                  <c:v>20.175438596491226</c:v>
                </c:pt>
                <c:pt idx="14" formatCode="0.0">
                  <c:v>20.634920634920633</c:v>
                </c:pt>
                <c:pt idx="15" formatCode="0.0">
                  <c:v>21.296296296296298</c:v>
                </c:pt>
                <c:pt idx="16" formatCode="0.0">
                  <c:v>19.298245614035086</c:v>
                </c:pt>
                <c:pt idx="17" formatCode="0.0">
                  <c:v>25</c:v>
                </c:pt>
                <c:pt idx="18" formatCode="0.0">
                  <c:v>24.999999999999996</c:v>
                </c:pt>
                <c:pt idx="19" formatCode="0.0">
                  <c:v>23.076923076923077</c:v>
                </c:pt>
                <c:pt idx="20" formatCode="0.0">
                  <c:v>24.456654456654455</c:v>
                </c:pt>
                <c:pt idx="21" formatCode="0.0">
                  <c:v>31.998910675381264</c:v>
                </c:pt>
                <c:pt idx="22" formatCode="0.0">
                  <c:v>26.190476190476186</c:v>
                </c:pt>
                <c:pt idx="23" formatCode="0.0">
                  <c:v>29.761904761904756</c:v>
                </c:pt>
                <c:pt idx="24" formatCode="0.0">
                  <c:v>15.624999999999996</c:v>
                </c:pt>
                <c:pt idx="25" formatCode="0.0">
                  <c:v>18.518518518518519</c:v>
                </c:pt>
                <c:pt idx="26" formatCode="0.0">
                  <c:v>17.777777777777779</c:v>
                </c:pt>
                <c:pt idx="27" formatCode="0.0">
                  <c:v>16.666666666666664</c:v>
                </c:pt>
                <c:pt idx="28" formatCode="0.0">
                  <c:v>28.888888888888893</c:v>
                </c:pt>
                <c:pt idx="29" formatCode="0.0">
                  <c:v>18.164488017429193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'G16'!$G$3</c:f>
              <c:strCache>
                <c:ptCount val="1"/>
                <c:pt idx="0">
                  <c:v>Las condiciones de aprobación del crédito son muy difíciles</c:v>
                </c:pt>
              </c:strCache>
            </c:strRef>
          </c:tx>
          <c:marker>
            <c:symbol val="none"/>
          </c:marker>
          <c:cat>
            <c:numRef>
              <c:f>'G16'!$A$9:$A$38</c:f>
              <c:numCache>
                <c:formatCode>mmm\-yy</c:formatCode>
                <c:ptCount val="3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</c:numCache>
            </c:numRef>
          </c:cat>
          <c:val>
            <c:numRef>
              <c:f>'G16'!$D$9:$D$38</c:f>
              <c:numCache>
                <c:formatCode>_(* #,##0.0_);_(* \(#,##0.0\);_(* "-"??_);_(@_)</c:formatCode>
                <c:ptCount val="30"/>
                <c:pt idx="0">
                  <c:v>16.55486756105951</c:v>
                </c:pt>
                <c:pt idx="1">
                  <c:v>12.037037037037036</c:v>
                </c:pt>
                <c:pt idx="2">
                  <c:v>14.853801169590641</c:v>
                </c:pt>
                <c:pt idx="3">
                  <c:v>24.428104575163399</c:v>
                </c:pt>
                <c:pt idx="4">
                  <c:v>20.487329434697855</c:v>
                </c:pt>
                <c:pt idx="5">
                  <c:v>19.444444444444443</c:v>
                </c:pt>
                <c:pt idx="6">
                  <c:v>23.015873015873016</c:v>
                </c:pt>
                <c:pt idx="7">
                  <c:v>15.873015873015872</c:v>
                </c:pt>
                <c:pt idx="8">
                  <c:v>16.125541125541123</c:v>
                </c:pt>
                <c:pt idx="9">
                  <c:v>18.253968253968253</c:v>
                </c:pt>
                <c:pt idx="10">
                  <c:v>12.657632222849614</c:v>
                </c:pt>
                <c:pt idx="11">
                  <c:v>16.764492753623188</c:v>
                </c:pt>
                <c:pt idx="12">
                  <c:v>20.3353409875149</c:v>
                </c:pt>
                <c:pt idx="13" formatCode="0.0">
                  <c:v>16.666666666666664</c:v>
                </c:pt>
                <c:pt idx="14" formatCode="0.0">
                  <c:v>19.047619047619047</c:v>
                </c:pt>
                <c:pt idx="15" formatCode="0.0">
                  <c:v>21.296296296296298</c:v>
                </c:pt>
                <c:pt idx="16" formatCode="0.0">
                  <c:v>16.666666666666664</c:v>
                </c:pt>
                <c:pt idx="17" formatCode="0.0">
                  <c:v>20.37037037037037</c:v>
                </c:pt>
                <c:pt idx="18" formatCode="0.0">
                  <c:v>16.666666666666664</c:v>
                </c:pt>
                <c:pt idx="19" formatCode="0.0">
                  <c:v>23.076923076923077</c:v>
                </c:pt>
                <c:pt idx="20" formatCode="0.0">
                  <c:v>3.8461538461538463</c:v>
                </c:pt>
                <c:pt idx="21" formatCode="0.0">
                  <c:v>22.875816993464053</c:v>
                </c:pt>
                <c:pt idx="22" formatCode="0.0">
                  <c:v>19.047619047619047</c:v>
                </c:pt>
                <c:pt idx="23" formatCode="0.0">
                  <c:v>19.047619047619047</c:v>
                </c:pt>
                <c:pt idx="24" formatCode="0.0">
                  <c:v>14.583333333333332</c:v>
                </c:pt>
                <c:pt idx="25" formatCode="0.0">
                  <c:v>10.185185185185185</c:v>
                </c:pt>
                <c:pt idx="26" formatCode="0.0">
                  <c:v>17.777777777777775</c:v>
                </c:pt>
                <c:pt idx="27" formatCode="0.0">
                  <c:v>12.222222222222221</c:v>
                </c:pt>
                <c:pt idx="28" formatCode="0.0">
                  <c:v>16.666666666666668</c:v>
                </c:pt>
                <c:pt idx="29" formatCode="0.0">
                  <c:v>20.663126361655774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427008"/>
        <c:axId val="878427568"/>
      </c:lineChart>
      <c:dateAx>
        <c:axId val="878427008"/>
        <c:scaling>
          <c:orientation val="minMax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8427568"/>
        <c:crosses val="autoZero"/>
        <c:auto val="1"/>
        <c:lblOffset val="100"/>
        <c:baseTimeUnit val="months"/>
        <c:majorUnit val="6"/>
        <c:majorTimeUnit val="months"/>
      </c:dateAx>
      <c:valAx>
        <c:axId val="8784275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84270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491"/>
          <c:y val="4.2014863675087132E-2"/>
          <c:w val="0.54397728367738352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Disminución de la tasa de interés del crédito</c:v>
                </c:pt>
                <c:pt idx="4">
                  <c:v>Consolidación de créditos</c:v>
                </c:pt>
                <c:pt idx="5">
                  <c:v>Reducción en el monto de los pagos</c:v>
                </c:pt>
                <c:pt idx="6">
                  <c:v>Reducción de la cuota a solo el pago de intereses</c:v>
                </c:pt>
                <c:pt idx="7">
                  <c:v>Diferimiento del pago de intereses</c:v>
                </c:pt>
                <c:pt idx="8">
                  <c:v>Otorgamiento de nuevos créditos para cumplir con obligaciones anteriores</c:v>
                </c:pt>
                <c:pt idx="9">
                  <c:v>Condonación parcial del crédito</c:v>
                </c:pt>
              </c:strCache>
            </c:strRef>
          </c:cat>
          <c:val>
            <c:numRef>
              <c:f>'G17'!$B$5:$B$14</c:f>
              <c:numCache>
                <c:formatCode>0.00</c:formatCode>
                <c:ptCount val="10"/>
                <c:pt idx="0">
                  <c:v>27.419354838709676</c:v>
                </c:pt>
                <c:pt idx="1">
                  <c:v>12.903225806451612</c:v>
                </c:pt>
                <c:pt idx="2">
                  <c:v>11.29032258064516</c:v>
                </c:pt>
                <c:pt idx="3">
                  <c:v>9.67741935483871</c:v>
                </c:pt>
                <c:pt idx="4">
                  <c:v>9.67741935483871</c:v>
                </c:pt>
                <c:pt idx="5">
                  <c:v>9.67741935483871</c:v>
                </c:pt>
                <c:pt idx="6">
                  <c:v>6.4516129032258061</c:v>
                </c:pt>
                <c:pt idx="7">
                  <c:v>4.838709677419355</c:v>
                </c:pt>
                <c:pt idx="8">
                  <c:v>4.838709677419355</c:v>
                </c:pt>
                <c:pt idx="9">
                  <c:v>3.225806451612903</c:v>
                </c:pt>
              </c:numCache>
            </c:numRef>
          </c:val>
        </c:ser>
        <c:ser>
          <c:idx val="0"/>
          <c:order val="1"/>
          <c:tx>
            <c:strRef>
              <c:f>'G17'!$C$4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Disminución de la tasa de interés del crédito</c:v>
                </c:pt>
                <c:pt idx="4">
                  <c:v>Consolidación de créditos</c:v>
                </c:pt>
                <c:pt idx="5">
                  <c:v>Reducción en el monto de los pagos</c:v>
                </c:pt>
                <c:pt idx="6">
                  <c:v>Reducción de la cuota a solo el pago de intereses</c:v>
                </c:pt>
                <c:pt idx="7">
                  <c:v>Diferimiento del pago de intereses</c:v>
                </c:pt>
                <c:pt idx="8">
                  <c:v>Otorgamiento de nuevos créditos para cumplir con obligaciones anteriores</c:v>
                </c:pt>
                <c:pt idx="9">
                  <c:v>Condonación parcial del crédito</c:v>
                </c:pt>
              </c:strCache>
            </c:strRef>
          </c:cat>
          <c:val>
            <c:numRef>
              <c:f>'G17'!$C$5:$C$14</c:f>
              <c:numCache>
                <c:formatCode>General</c:formatCode>
                <c:ptCount val="10"/>
                <c:pt idx="0">
                  <c:v>23.076923076923077</c:v>
                </c:pt>
                <c:pt idx="1">
                  <c:v>11.538461538461538</c:v>
                </c:pt>
                <c:pt idx="2">
                  <c:v>7.6923076923076925</c:v>
                </c:pt>
                <c:pt idx="3">
                  <c:v>11.538461538461538</c:v>
                </c:pt>
                <c:pt idx="4">
                  <c:v>11.538461538461538</c:v>
                </c:pt>
                <c:pt idx="5">
                  <c:v>7.6923076923076925</c:v>
                </c:pt>
                <c:pt idx="6">
                  <c:v>5.7692307692307692</c:v>
                </c:pt>
                <c:pt idx="7">
                  <c:v>5.7692307692307692</c:v>
                </c:pt>
                <c:pt idx="8">
                  <c:v>5.7692307692307692</c:v>
                </c:pt>
                <c:pt idx="9">
                  <c:v>9.6153846153846168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30928"/>
        <c:axId val="878431488"/>
      </c:barChart>
      <c:catAx>
        <c:axId val="87843092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78431488"/>
        <c:crosses val="autoZero"/>
        <c:auto val="1"/>
        <c:lblAlgn val="ctr"/>
        <c:lblOffset val="100"/>
        <c:noMultiLvlLbl val="0"/>
      </c:catAx>
      <c:valAx>
        <c:axId val="87843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04"/>
              <c:y val="0.8692346587218005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87843092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12"/>
          <c:y val="0.93921310288745152"/>
          <c:w val="0.77206342705180164"/>
          <c:h val="5.93022477736028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'G17'!$A$19:$A$27</c:f>
              <c:strCache>
                <c:ptCount val="9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Disminución de la tasa de interés del crédito</c:v>
                </c:pt>
                <c:pt idx="3">
                  <c:v>Reducción en el monto de los pagos</c:v>
                </c:pt>
                <c:pt idx="4">
                  <c:v>Consolidación de créditos</c:v>
                </c:pt>
                <c:pt idx="5">
                  <c:v>Reducción de cuota a solo el pago de intereses</c:v>
                </c:pt>
                <c:pt idx="6">
                  <c:v>Capitalización de cuotas atrasadas</c:v>
                </c:pt>
                <c:pt idx="7">
                  <c:v>Condonación parcial del crédito</c:v>
                </c:pt>
                <c:pt idx="8">
                  <c:v>Diferimiento del pago de intereses</c:v>
                </c:pt>
              </c:strCache>
            </c:strRef>
          </c:cat>
          <c:val>
            <c:numRef>
              <c:f>'G17'!$B$19:$B$27</c:f>
              <c:numCache>
                <c:formatCode>0.00</c:formatCode>
                <c:ptCount val="9"/>
                <c:pt idx="0">
                  <c:v>38.095238095238095</c:v>
                </c:pt>
                <c:pt idx="1">
                  <c:v>19.047619047619047</c:v>
                </c:pt>
                <c:pt idx="2">
                  <c:v>9.5238095238095237</c:v>
                </c:pt>
                <c:pt idx="3">
                  <c:v>9.5238095238095237</c:v>
                </c:pt>
                <c:pt idx="4">
                  <c:v>9.5238095238095237</c:v>
                </c:pt>
                <c:pt idx="5">
                  <c:v>4.7619047619047619</c:v>
                </c:pt>
                <c:pt idx="6">
                  <c:v>4.7619047619047619</c:v>
                </c:pt>
                <c:pt idx="7">
                  <c:v>4.7619047619047619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'G17'!$C$4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cat>
            <c:strRef>
              <c:f>'G17'!$A$19:$A$27</c:f>
              <c:strCache>
                <c:ptCount val="9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Disminución de la tasa de interés del crédito</c:v>
                </c:pt>
                <c:pt idx="3">
                  <c:v>Reducción en el monto de los pagos</c:v>
                </c:pt>
                <c:pt idx="4">
                  <c:v>Consolidación de créditos</c:v>
                </c:pt>
                <c:pt idx="5">
                  <c:v>Reducción de cuota a solo el pago de intereses</c:v>
                </c:pt>
                <c:pt idx="6">
                  <c:v>Capitalización de cuotas atrasadas</c:v>
                </c:pt>
                <c:pt idx="7">
                  <c:v>Condonación parcial del crédito</c:v>
                </c:pt>
                <c:pt idx="8">
                  <c:v>Diferimiento del pago de intereses</c:v>
                </c:pt>
              </c:strCache>
            </c:strRef>
          </c:cat>
          <c:val>
            <c:numRef>
              <c:f>'G17'!$C$19:$C$27</c:f>
              <c:numCache>
                <c:formatCode>General</c:formatCode>
                <c:ptCount val="9"/>
                <c:pt idx="0">
                  <c:v>40</c:v>
                </c:pt>
                <c:pt idx="1">
                  <c:v>25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803648"/>
        <c:axId val="878804208"/>
      </c:barChart>
      <c:catAx>
        <c:axId val="87880364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78804208"/>
        <c:crosses val="autoZero"/>
        <c:auto val="1"/>
        <c:lblAlgn val="ctr"/>
        <c:lblOffset val="100"/>
        <c:noMultiLvlLbl val="0"/>
      </c:catAx>
      <c:valAx>
        <c:axId val="87880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87880364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'G17'!$B$32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'G17'!$A$33:$A$40</c:f>
              <c:strCache>
                <c:ptCount val="8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Diferimiento del pago de intereses</c:v>
                </c:pt>
                <c:pt idx="5">
                  <c:v>Reducción de cuota a solo el pago de intereses</c:v>
                </c:pt>
                <c:pt idx="6">
                  <c:v>Períodos de gracia</c:v>
                </c:pt>
                <c:pt idx="7">
                  <c:v>Condonación parcial del crédito</c:v>
                </c:pt>
              </c:strCache>
            </c:strRef>
          </c:cat>
          <c:val>
            <c:numRef>
              <c:f>'G17'!$B$33:$B$40</c:f>
              <c:numCache>
                <c:formatCode>0.0</c:formatCode>
                <c:ptCount val="8"/>
                <c:pt idx="0">
                  <c:v>37.5</c:v>
                </c:pt>
                <c:pt idx="1">
                  <c:v>37.5</c:v>
                </c:pt>
                <c:pt idx="2">
                  <c:v>12.5</c:v>
                </c:pt>
                <c:pt idx="3">
                  <c:v>12.5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'G17'!$C$32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cat>
            <c:strRef>
              <c:f>'G17'!$A$33:$A$40</c:f>
              <c:strCache>
                <c:ptCount val="8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Diferimiento del pago de intereses</c:v>
                </c:pt>
                <c:pt idx="5">
                  <c:v>Reducción de cuota a solo el pago de intereses</c:v>
                </c:pt>
                <c:pt idx="6">
                  <c:v>Períodos de gracia</c:v>
                </c:pt>
                <c:pt idx="7">
                  <c:v>Condonación parcial del crédito</c:v>
                </c:pt>
              </c:strCache>
            </c:strRef>
          </c:cat>
          <c:val>
            <c:numRef>
              <c:f>'G17'!$C$33:$C$40</c:f>
              <c:numCache>
                <c:formatCode>General</c:formatCode>
                <c:ptCount val="8"/>
                <c:pt idx="0">
                  <c:v>37.5</c:v>
                </c:pt>
                <c:pt idx="1">
                  <c:v>25</c:v>
                </c:pt>
                <c:pt idx="2">
                  <c:v>25</c:v>
                </c:pt>
                <c:pt idx="3">
                  <c:v>12.5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807568"/>
        <c:axId val="878808128"/>
      </c:barChart>
      <c:catAx>
        <c:axId val="87880756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78808128"/>
        <c:crosses val="autoZero"/>
        <c:auto val="1"/>
        <c:lblAlgn val="ctr"/>
        <c:lblOffset val="100"/>
        <c:noMultiLvlLbl val="0"/>
      </c:catAx>
      <c:valAx>
        <c:axId val="87880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87880756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'G18'!$B$7:$B$10</c:f>
              <c:numCache>
                <c:formatCode>0.0</c:formatCode>
                <c:ptCount val="4"/>
                <c:pt idx="0">
                  <c:v>31.939393939393941</c:v>
                </c:pt>
                <c:pt idx="1">
                  <c:v>34.238095238095241</c:v>
                </c:pt>
                <c:pt idx="2">
                  <c:v>14.415584415584417</c:v>
                </c:pt>
                <c:pt idx="3">
                  <c:v>19.406926406926409</c:v>
                </c:pt>
              </c:numCache>
            </c:numRef>
          </c:val>
        </c:ser>
        <c:ser>
          <c:idx val="1"/>
          <c:order val="1"/>
          <c:tx>
            <c:strRef>
              <c:f>'G18'!$C$6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'G18'!$C$7:$C$10</c:f>
              <c:numCache>
                <c:formatCode>0.0</c:formatCode>
                <c:ptCount val="4"/>
                <c:pt idx="0">
                  <c:v>32.142857142857146</c:v>
                </c:pt>
                <c:pt idx="1">
                  <c:v>37.857142857142854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'G18'!$D$6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'G18'!$D$7:$D$10</c:f>
              <c:numCache>
                <c:formatCode>0.0</c:formatCode>
                <c:ptCount val="4"/>
                <c:pt idx="0">
                  <c:v>40</c:v>
                </c:pt>
                <c:pt idx="1">
                  <c:v>23.333333333333332</c:v>
                </c:pt>
                <c:pt idx="2">
                  <c:v>10</c:v>
                </c:pt>
                <c:pt idx="3">
                  <c:v>26.666666666666668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812048"/>
        <c:axId val="878812608"/>
      </c:barChart>
      <c:catAx>
        <c:axId val="8788120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878812608"/>
        <c:crosses val="autoZero"/>
        <c:auto val="1"/>
        <c:lblAlgn val="ctr"/>
        <c:lblOffset val="100"/>
        <c:noMultiLvlLbl val="0"/>
      </c:catAx>
      <c:valAx>
        <c:axId val="878812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8788120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79768239324237E-2"/>
          <c:y val="0.21870547030180951"/>
          <c:w val="0.87043528391224834"/>
          <c:h val="0.691224028754564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'G1'!$E$5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'G1'!$B$6:$B$39</c:f>
              <c:numCache>
                <c:formatCode>mmm\-yy</c:formatCode>
                <c:ptCount val="3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</c:numCache>
            </c:numRef>
          </c:cat>
          <c:val>
            <c:numRef>
              <c:f>'G1'!$E$6:$E$39</c:f>
              <c:numCache>
                <c:formatCode>0.00</c:formatCode>
                <c:ptCount val="34"/>
                <c:pt idx="0">
                  <c:v>17.490761534005461</c:v>
                </c:pt>
                <c:pt idx="1">
                  <c:v>14.451530743355189</c:v>
                </c:pt>
                <c:pt idx="2">
                  <c:v>4.6710985383894732</c:v>
                </c:pt>
                <c:pt idx="3">
                  <c:v>0.52634967058895477</c:v>
                </c:pt>
                <c:pt idx="4">
                  <c:v>0.45206453853234851</c:v>
                </c:pt>
                <c:pt idx="5">
                  <c:v>1.6117786593028871</c:v>
                </c:pt>
                <c:pt idx="6">
                  <c:v>10.125428637083411</c:v>
                </c:pt>
                <c:pt idx="7">
                  <c:v>18.929012486700316</c:v>
                </c:pt>
                <c:pt idx="8">
                  <c:v>22.240624473816382</c:v>
                </c:pt>
                <c:pt idx="9">
                  <c:v>23.06240517935969</c:v>
                </c:pt>
                <c:pt idx="10">
                  <c:v>23.139248809694468</c:v>
                </c:pt>
                <c:pt idx="11">
                  <c:v>18.729129326484294</c:v>
                </c:pt>
                <c:pt idx="12">
                  <c:v>16.107479691439018</c:v>
                </c:pt>
                <c:pt idx="13">
                  <c:v>14.999727058278101</c:v>
                </c:pt>
                <c:pt idx="14">
                  <c:v>12.292533744473989</c:v>
                </c:pt>
                <c:pt idx="15">
                  <c:v>13.112504800433666</c:v>
                </c:pt>
                <c:pt idx="16">
                  <c:v>13.586711059308975</c:v>
                </c:pt>
                <c:pt idx="17">
                  <c:v>15.627133004162408</c:v>
                </c:pt>
                <c:pt idx="18">
                  <c:v>15.318970108898622</c:v>
                </c:pt>
                <c:pt idx="19">
                  <c:v>11.388139772158357</c:v>
                </c:pt>
                <c:pt idx="20">
                  <c:v>13.276460353140806</c:v>
                </c:pt>
                <c:pt idx="21">
                  <c:v>12.43092112692079</c:v>
                </c:pt>
                <c:pt idx="22">
                  <c:v>11.252235945082067</c:v>
                </c:pt>
                <c:pt idx="23" formatCode="_(* #,##0.00_);_(* \(#,##0.00\);_(* &quot;-&quot;??_);_(@_)">
                  <c:v>15.513781995489605</c:v>
                </c:pt>
                <c:pt idx="24">
                  <c:v>18.229188418377706</c:v>
                </c:pt>
                <c:pt idx="25">
                  <c:v>17.321748898040035</c:v>
                </c:pt>
                <c:pt idx="26">
                  <c:v>21.809723094637668</c:v>
                </c:pt>
                <c:pt idx="27">
                  <c:v>17.704713761483369</c:v>
                </c:pt>
                <c:pt idx="28">
                  <c:v>13.387027595493306</c:v>
                </c:pt>
                <c:pt idx="29">
                  <c:v>10.902883650248828</c:v>
                </c:pt>
                <c:pt idx="30">
                  <c:v>6.2494121474863551</c:v>
                </c:pt>
                <c:pt idx="31">
                  <c:v>4.1124211767247232</c:v>
                </c:pt>
                <c:pt idx="32">
                  <c:v>2.8688352242885795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873201856"/>
        <c:axId val="884596816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'G1'!$B$6:$B$39</c:f>
              <c:numCache>
                <c:formatCode>mmm\-yy</c:formatCode>
                <c:ptCount val="3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</c:numCache>
            </c:numRef>
          </c:cat>
          <c:val>
            <c:numRef>
              <c:f>'G1'!$F$6:$F$39</c:f>
              <c:numCache>
                <c:formatCode>0.00</c:formatCode>
                <c:ptCount val="34"/>
                <c:pt idx="0">
                  <c:v>-25.366669212108189</c:v>
                </c:pt>
                <c:pt idx="1">
                  <c:v>-14.146272246849984</c:v>
                </c:pt>
                <c:pt idx="2">
                  <c:v>-12.548385500673334</c:v>
                </c:pt>
                <c:pt idx="3">
                  <c:v>-17.934611947184777</c:v>
                </c:pt>
                <c:pt idx="4">
                  <c:v>2.3273755389688033</c:v>
                </c:pt>
                <c:pt idx="5">
                  <c:v>21.830743748299952</c:v>
                </c:pt>
                <c:pt idx="6">
                  <c:v>48.923023552112419</c:v>
                </c:pt>
                <c:pt idx="7">
                  <c:v>55.327510635406561</c:v>
                </c:pt>
                <c:pt idx="8">
                  <c:v>13.044764596413369</c:v>
                </c:pt>
                <c:pt idx="9">
                  <c:v>31.621557242613296</c:v>
                </c:pt>
                <c:pt idx="10">
                  <c:v>43.515948418326772</c:v>
                </c:pt>
                <c:pt idx="11">
                  <c:v>16.252556407540659</c:v>
                </c:pt>
                <c:pt idx="12">
                  <c:v>14.3595575700231</c:v>
                </c:pt>
                <c:pt idx="13">
                  <c:v>0.29691490271196219</c:v>
                </c:pt>
                <c:pt idx="14">
                  <c:v>-6.2192621662344907</c:v>
                </c:pt>
                <c:pt idx="15">
                  <c:v>9.1148838596783897</c:v>
                </c:pt>
                <c:pt idx="16">
                  <c:v>-36.15847330979885</c:v>
                </c:pt>
                <c:pt idx="17">
                  <c:v>3.2480111607320441</c:v>
                </c:pt>
                <c:pt idx="18">
                  <c:v>6.9419764304857257</c:v>
                </c:pt>
                <c:pt idx="19">
                  <c:v>14.009277407120205</c:v>
                </c:pt>
                <c:pt idx="20">
                  <c:v>-15.788308154450286</c:v>
                </c:pt>
                <c:pt idx="21">
                  <c:v>11.565837357775749</c:v>
                </c:pt>
                <c:pt idx="22">
                  <c:v>11.26667503824088</c:v>
                </c:pt>
                <c:pt idx="23">
                  <c:v>31.233607797758939</c:v>
                </c:pt>
                <c:pt idx="24">
                  <c:v>26.328290183640888</c:v>
                </c:pt>
                <c:pt idx="25">
                  <c:v>7.9001231751041994</c:v>
                </c:pt>
                <c:pt idx="26">
                  <c:v>23.951941011098622</c:v>
                </c:pt>
                <c:pt idx="27">
                  <c:v>43.297234181871112</c:v>
                </c:pt>
                <c:pt idx="28">
                  <c:v>-24.958106894358451</c:v>
                </c:pt>
                <c:pt idx="29">
                  <c:v>-13.225571434264669</c:v>
                </c:pt>
                <c:pt idx="30">
                  <c:v>-28.169784233078062</c:v>
                </c:pt>
                <c:pt idx="31">
                  <c:v>14.287215275430196</c:v>
                </c:pt>
                <c:pt idx="32">
                  <c:v>-18.054864891050901</c:v>
                </c:pt>
                <c:pt idx="33">
                  <c:v>-46.146693534128552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595696"/>
        <c:axId val="884596256"/>
      </c:lineChart>
      <c:dateAx>
        <c:axId val="884595696"/>
        <c:scaling>
          <c:orientation val="minMax"/>
          <c:max val="42887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88459625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84596256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103333920265473E-2"/>
              <c:y val="2.1463987520735383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84595696"/>
        <c:crosses val="autoZero"/>
        <c:crossBetween val="between"/>
      </c:valAx>
      <c:valAx>
        <c:axId val="884596816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5763305247435606"/>
              <c:y val="4.807789632822241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3201856"/>
        <c:crosses val="max"/>
        <c:crossBetween val="between"/>
      </c:valAx>
      <c:dateAx>
        <c:axId val="8732018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88459681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'G18'!$B$13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'G18'!$B$14:$B$17</c:f>
              <c:numCache>
                <c:formatCode>0.0</c:formatCode>
                <c:ptCount val="4"/>
                <c:pt idx="0">
                  <c:v>31.285714285714288</c:v>
                </c:pt>
                <c:pt idx="1">
                  <c:v>31.714285714285715</c:v>
                </c:pt>
                <c:pt idx="2">
                  <c:v>14.785714285714285</c:v>
                </c:pt>
                <c:pt idx="3">
                  <c:v>22.214285714285715</c:v>
                </c:pt>
              </c:numCache>
            </c:numRef>
          </c:val>
        </c:ser>
        <c:ser>
          <c:idx val="1"/>
          <c:order val="1"/>
          <c:tx>
            <c:strRef>
              <c:f>'G18'!$C$13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srgbClr val="C00000"/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'G18'!$C$14:$C$17</c:f>
              <c:numCache>
                <c:formatCode>0.0</c:formatCode>
                <c:ptCount val="4"/>
                <c:pt idx="0">
                  <c:v>36.250000000000007</c:v>
                </c:pt>
                <c:pt idx="1">
                  <c:v>55.000000000000007</c:v>
                </c:pt>
                <c:pt idx="2">
                  <c:v>0</c:v>
                </c:pt>
                <c:pt idx="3">
                  <c:v>8.75</c:v>
                </c:pt>
              </c:numCache>
            </c:numRef>
          </c:val>
        </c:ser>
        <c:ser>
          <c:idx val="2"/>
          <c:order val="2"/>
          <c:tx>
            <c:strRef>
              <c:f>'G18'!$D$13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'G18'!$D$14:$D$17</c:f>
              <c:numCache>
                <c:formatCode>0.0</c:formatCode>
                <c:ptCount val="4"/>
                <c:pt idx="0">
                  <c:v>40</c:v>
                </c:pt>
                <c:pt idx="1">
                  <c:v>22.499999999999996</c:v>
                </c:pt>
                <c:pt idx="2">
                  <c:v>18.333333333333336</c:v>
                </c:pt>
                <c:pt idx="3">
                  <c:v>19.166666666666664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816528"/>
        <c:axId val="878817088"/>
      </c:barChart>
      <c:catAx>
        <c:axId val="8788165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878817088"/>
        <c:crosses val="autoZero"/>
        <c:auto val="1"/>
        <c:lblAlgn val="ctr"/>
        <c:lblOffset val="100"/>
        <c:noMultiLvlLbl val="0"/>
      </c:catAx>
      <c:valAx>
        <c:axId val="8788170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8788165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18101903928673"/>
          <c:y val="0.92333380067641302"/>
          <c:w val="0.43138378536016331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Bancos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7987751531058612E-2"/>
          <c:y val="0.16598382889618904"/>
          <c:w val="0.86957374514232222"/>
          <c:h val="0.65394878816814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1'!$C$6:$C$9</c:f>
              <c:numCache>
                <c:formatCode>0.0</c:formatCode>
                <c:ptCount val="4"/>
                <c:pt idx="0">
                  <c:v>92.307692307692307</c:v>
                </c:pt>
                <c:pt idx="1">
                  <c:v>85.714285714285708</c:v>
                </c:pt>
                <c:pt idx="2">
                  <c:v>85.714285714285708</c:v>
                </c:pt>
                <c:pt idx="3">
                  <c:v>75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1'!$D$6:$D$9</c:f>
              <c:numCache>
                <c:formatCode>0.0</c:formatCode>
                <c:ptCount val="4"/>
                <c:pt idx="0">
                  <c:v>0</c:v>
                </c:pt>
                <c:pt idx="1">
                  <c:v>7.1428571428571423</c:v>
                </c:pt>
                <c:pt idx="2">
                  <c:v>14.285714285714285</c:v>
                </c:pt>
                <c:pt idx="3">
                  <c:v>25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1'!$E$6:$E$9</c:f>
              <c:numCache>
                <c:formatCode>0.0</c:formatCode>
                <c:ptCount val="4"/>
                <c:pt idx="0">
                  <c:v>7.6923076923076925</c:v>
                </c:pt>
                <c:pt idx="1">
                  <c:v>7.1428571428571423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1'!$F$6:$F$9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510176"/>
        <c:axId val="875510736"/>
      </c:barChart>
      <c:catAx>
        <c:axId val="875510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875510736"/>
        <c:crosses val="autoZero"/>
        <c:auto val="1"/>
        <c:lblAlgn val="ctr"/>
        <c:lblOffset val="100"/>
        <c:noMultiLvlLbl val="0"/>
      </c:catAx>
      <c:valAx>
        <c:axId val="87551073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2.060369789300965E-2"/>
              <c:y val="3.6468253968253961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8755101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47521316196281"/>
          <c:y val="0.92333319320245111"/>
          <c:w val="0.69063228895922479"/>
          <c:h val="7.666680679754890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CFC 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5038359094002138"/>
          <c:w val="0.86957374514232222"/>
          <c:h val="0.6549742393311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1'!$C$10:$C$13</c:f>
              <c:numCache>
                <c:formatCode>0.0</c:formatCode>
                <c:ptCount val="4"/>
                <c:pt idx="0">
                  <c:v>100</c:v>
                </c:pt>
                <c:pt idx="1">
                  <c:v>57.142857142857139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1'!$D$10:$D$13</c:f>
              <c:numCache>
                <c:formatCode>0.0</c:formatCode>
                <c:ptCount val="4"/>
                <c:pt idx="0">
                  <c:v>0</c:v>
                </c:pt>
                <c:pt idx="1">
                  <c:v>14.285714285714285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1'!$E$10:$E$13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1'!$F$10:$F$13</c:f>
              <c:numCache>
                <c:formatCode>0.0</c:formatCode>
                <c:ptCount val="4"/>
                <c:pt idx="0">
                  <c:v>0</c:v>
                </c:pt>
                <c:pt idx="1">
                  <c:v>28.571428571428569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515216"/>
        <c:axId val="875515776"/>
      </c:barChart>
      <c:catAx>
        <c:axId val="8755152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875515776"/>
        <c:crosses val="autoZero"/>
        <c:auto val="1"/>
        <c:lblAlgn val="ctr"/>
        <c:lblOffset val="100"/>
        <c:noMultiLvlLbl val="0"/>
      </c:catAx>
      <c:valAx>
        <c:axId val="87551577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8.4210201544303639E-3"/>
              <c:y val="9.1260814620394669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8755152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37276078623827"/>
          <c:y val="0.90358044133372217"/>
          <c:w val="0.64025681220885133"/>
          <c:h val="7.66666551903669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Cooperativas</a:t>
            </a:r>
            <a:r>
              <a:rPr lang="es-CO" baseline="0"/>
              <a:t> </a:t>
            </a:r>
            <a:r>
              <a:rPr lang="es-CO"/>
              <a:t> 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9095158730158732"/>
          <c:w val="0.86957374514232222"/>
          <c:h val="0.6144063492063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1'!$C$14:$C$17</c:f>
              <c:numCache>
                <c:formatCode>0.0</c:formatCode>
                <c:ptCount val="4"/>
                <c:pt idx="0">
                  <c:v>75</c:v>
                </c:pt>
                <c:pt idx="1">
                  <c:v>75</c:v>
                </c:pt>
                <c:pt idx="2">
                  <c:v>66.666666666666657</c:v>
                </c:pt>
                <c:pt idx="3">
                  <c:v>75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1'!$D$14:$D$17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1'!$E$14:$E$17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1'!$F$14:$F$17</c:f>
              <c:numCache>
                <c:formatCode>0.0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33.333333333333329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73776"/>
        <c:axId val="821874336"/>
      </c:barChart>
      <c:catAx>
        <c:axId val="8218737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821874336"/>
        <c:crosses val="autoZero"/>
        <c:auto val="1"/>
        <c:lblAlgn val="ctr"/>
        <c:lblOffset val="100"/>
        <c:noMultiLvlLbl val="0"/>
      </c:catAx>
      <c:valAx>
        <c:axId val="82187433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5.577489601262111E-3"/>
              <c:y val="3.7821428571428563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8218737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9890895257611"/>
          <c:y val="0.9233335392842118"/>
          <c:w val="0.64025681220885133"/>
          <c:h val="7.66666551903669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6219799448152"/>
          <c:y val="4.6449920343746967E-2"/>
          <c:w val="0.71383839463505971"/>
          <c:h val="0.766288072104690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'G19'!$D$6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Construcción</c:v>
                </c:pt>
                <c:pt idx="5">
                  <c:v>Transporte</c:v>
                </c:pt>
                <c:pt idx="6">
                  <c:v>Agropecuario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'G19'!$D$7:$D$17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11.111111111111111</c:v>
                </c:pt>
                <c:pt idx="6">
                  <c:v>11.111111111111111</c:v>
                </c:pt>
                <c:pt idx="7">
                  <c:v>0</c:v>
                </c:pt>
                <c:pt idx="8">
                  <c:v>11.111111111111111</c:v>
                </c:pt>
                <c:pt idx="9">
                  <c:v>22.222222222222221</c:v>
                </c:pt>
                <c:pt idx="10">
                  <c:v>44.444444444444443</c:v>
                </c:pt>
              </c:numCache>
            </c:numRef>
          </c:val>
        </c:ser>
        <c:ser>
          <c:idx val="1"/>
          <c:order val="1"/>
          <c:tx>
            <c:strRef>
              <c:f>'G19'!$C$6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Construcción</c:v>
                </c:pt>
                <c:pt idx="5">
                  <c:v>Transporte</c:v>
                </c:pt>
                <c:pt idx="6">
                  <c:v>Agropecuario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'G19'!$C$7:$C$17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5.2631578947368416</c:v>
                </c:pt>
                <c:pt idx="5">
                  <c:v>0</c:v>
                </c:pt>
                <c:pt idx="6">
                  <c:v>5.2631578947368416</c:v>
                </c:pt>
                <c:pt idx="7">
                  <c:v>21.052631578947366</c:v>
                </c:pt>
                <c:pt idx="8">
                  <c:v>15.789473684210526</c:v>
                </c:pt>
                <c:pt idx="9">
                  <c:v>31.578947368421051</c:v>
                </c:pt>
                <c:pt idx="10">
                  <c:v>21.052631578947366</c:v>
                </c:pt>
              </c:numCache>
            </c:numRef>
          </c:val>
        </c:ser>
        <c:ser>
          <c:idx val="0"/>
          <c:order val="2"/>
          <c:tx>
            <c:strRef>
              <c:f>'G19'!$B$6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Construcción</c:v>
                </c:pt>
                <c:pt idx="5">
                  <c:v>Transporte</c:v>
                </c:pt>
                <c:pt idx="6">
                  <c:v>Agropecuario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'G19'!$B$7:$B$17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2.083333333333333</c:v>
                </c:pt>
                <c:pt idx="3">
                  <c:v>5</c:v>
                </c:pt>
                <c:pt idx="4">
                  <c:v>10.416666666666668</c:v>
                </c:pt>
                <c:pt idx="5">
                  <c:v>6.25</c:v>
                </c:pt>
                <c:pt idx="6">
                  <c:v>8.3333333333333321</c:v>
                </c:pt>
                <c:pt idx="7">
                  <c:v>8.3333333333333321</c:v>
                </c:pt>
                <c:pt idx="8">
                  <c:v>10.416666666666668</c:v>
                </c:pt>
                <c:pt idx="9">
                  <c:v>27.083333333333332</c:v>
                </c:pt>
                <c:pt idx="1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505136"/>
        <c:axId val="875505696"/>
      </c:barChart>
      <c:catAx>
        <c:axId val="87550513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875505696"/>
        <c:crosses val="autoZero"/>
        <c:auto val="1"/>
        <c:lblAlgn val="ctr"/>
        <c:lblOffset val="100"/>
        <c:noMultiLvlLbl val="0"/>
      </c:catAx>
      <c:valAx>
        <c:axId val="87550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52312173647977256"/>
              <c:y val="0.87736239470774724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8755051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8656879861051885E-2"/>
          <c:y val="0.93084978426939968"/>
          <c:w val="0.90938840766161011"/>
          <c:h val="5.4011807870748753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1960767845198309"/>
          <c:w val="0.86351531577705509"/>
          <c:h val="0.638737039787452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G20A!$K$4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G20A!$K$5:$K$8</c:f>
              <c:numCache>
                <c:formatCode>0.0</c:formatCode>
                <c:ptCount val="4"/>
                <c:pt idx="0">
                  <c:v>35.294117647058826</c:v>
                </c:pt>
                <c:pt idx="1">
                  <c:v>17.647058823529413</c:v>
                </c:pt>
                <c:pt idx="2">
                  <c:v>17.647058823529413</c:v>
                </c:pt>
                <c:pt idx="3">
                  <c:v>-11.76470588235294</c:v>
                </c:pt>
              </c:numCache>
            </c:numRef>
          </c:val>
        </c:ser>
        <c:ser>
          <c:idx val="0"/>
          <c:order val="1"/>
          <c:tx>
            <c:strRef>
              <c:f>G20A!$L$4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G20A!$L$5:$L$8</c:f>
              <c:numCache>
                <c:formatCode>0.0</c:formatCode>
                <c:ptCount val="4"/>
                <c:pt idx="0">
                  <c:v>28.571428571428569</c:v>
                </c:pt>
                <c:pt idx="1">
                  <c:v>28.571428571428569</c:v>
                </c:pt>
                <c:pt idx="2">
                  <c:v>7.1428571428571423</c:v>
                </c:pt>
                <c:pt idx="3">
                  <c:v>21.428571428571427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77696"/>
        <c:axId val="821878256"/>
      </c:barChart>
      <c:catAx>
        <c:axId val="821877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050"/>
            </a:pPr>
            <a:endParaRPr lang="es-CO"/>
          </a:p>
        </c:txPr>
        <c:crossAx val="821878256"/>
        <c:crosses val="autoZero"/>
        <c:auto val="1"/>
        <c:lblAlgn val="ctr"/>
        <c:lblOffset val="100"/>
        <c:noMultiLvlLbl val="0"/>
      </c:catAx>
      <c:valAx>
        <c:axId val="8218782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82187769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31131740840456"/>
          <c:y val="0.94092880289600589"/>
          <c:w val="0.4058975859466436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3374787682374418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G20B!$K$4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G20B!$K$5:$K$8</c:f>
              <c:numCache>
                <c:formatCode>0</c:formatCode>
                <c:ptCount val="4"/>
                <c:pt idx="0">
                  <c:v>-40</c:v>
                </c:pt>
                <c:pt idx="1">
                  <c:v>50</c:v>
                </c:pt>
                <c:pt idx="2">
                  <c:v>-10</c:v>
                </c:pt>
                <c:pt idx="3">
                  <c:v>20</c:v>
                </c:pt>
              </c:numCache>
            </c:numRef>
          </c:val>
        </c:ser>
        <c:ser>
          <c:idx val="0"/>
          <c:order val="1"/>
          <c:tx>
            <c:strRef>
              <c:f>G20B!$L$4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G20B!$L$5:$L$8</c:f>
              <c:numCache>
                <c:formatCode>0</c:formatCode>
                <c:ptCount val="4"/>
                <c:pt idx="0">
                  <c:v>-42.857142857142854</c:v>
                </c:pt>
                <c:pt idx="1">
                  <c:v>-28.571428571428569</c:v>
                </c:pt>
                <c:pt idx="2">
                  <c:v>0</c:v>
                </c:pt>
                <c:pt idx="3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81616"/>
        <c:axId val="821882176"/>
      </c:barChart>
      <c:catAx>
        <c:axId val="8218816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821882176"/>
        <c:crosses val="autoZero"/>
        <c:auto val="1"/>
        <c:lblAlgn val="ctr"/>
        <c:lblOffset val="100"/>
        <c:noMultiLvlLbl val="0"/>
      </c:catAx>
      <c:valAx>
        <c:axId val="8218821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crossAx val="82188161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85395985067839"/>
          <c:y val="0.94092880289600589"/>
          <c:w val="0.4902386629810253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6351531577705509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G20C!$K$4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G20C!$K$5:$K$8</c:f>
              <c:numCache>
                <c:formatCode>General</c:formatCode>
                <c:ptCount val="4"/>
                <c:pt idx="0">
                  <c:v>-20</c:v>
                </c:pt>
                <c:pt idx="1">
                  <c:v>-60</c:v>
                </c:pt>
                <c:pt idx="2">
                  <c:v>-60</c:v>
                </c:pt>
                <c:pt idx="3">
                  <c:v>-40</c:v>
                </c:pt>
              </c:numCache>
            </c:numRef>
          </c:val>
        </c:ser>
        <c:ser>
          <c:idx val="0"/>
          <c:order val="1"/>
          <c:tx>
            <c:strRef>
              <c:f>G20C!$L$4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G20C!$L$5:$L$8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-50</c:v>
                </c:pt>
                <c:pt idx="3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85536"/>
        <c:axId val="821886096"/>
      </c:barChart>
      <c:catAx>
        <c:axId val="8218855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821886096"/>
        <c:crosses val="autoZero"/>
        <c:auto val="1"/>
        <c:lblAlgn val="ctr"/>
        <c:lblOffset val="100"/>
        <c:noMultiLvlLbl val="0"/>
      </c:catAx>
      <c:valAx>
        <c:axId val="8218860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8218855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66015897843775"/>
          <c:y val="0.94092880289600589"/>
          <c:w val="0.5026417625449051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G7A!$B$7:$B$16</c:f>
              <c:numCache>
                <c:formatCode>0.0</c:formatCode>
                <c:ptCount val="10"/>
                <c:pt idx="0">
                  <c:v>3.8</c:v>
                </c:pt>
                <c:pt idx="1">
                  <c:v>3.2666666666666666</c:v>
                </c:pt>
                <c:pt idx="2">
                  <c:v>3.2666666666666666</c:v>
                </c:pt>
                <c:pt idx="3">
                  <c:v>3.1333333333333333</c:v>
                </c:pt>
                <c:pt idx="4">
                  <c:v>2.8666666666666667</c:v>
                </c:pt>
                <c:pt idx="5">
                  <c:v>2.8</c:v>
                </c:pt>
                <c:pt idx="6">
                  <c:v>2.7333333333333334</c:v>
                </c:pt>
                <c:pt idx="7">
                  <c:v>2.6666666666666665</c:v>
                </c:pt>
                <c:pt idx="8">
                  <c:v>2.0666666666666669</c:v>
                </c:pt>
                <c:pt idx="9">
                  <c:v>2.0666666666666669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88896"/>
        <c:axId val="821889456"/>
      </c:barChart>
      <c:catAx>
        <c:axId val="82188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21889456"/>
        <c:crosses val="autoZero"/>
        <c:auto val="1"/>
        <c:lblAlgn val="ctr"/>
        <c:lblOffset val="100"/>
        <c:noMultiLvlLbl val="0"/>
      </c:catAx>
      <c:valAx>
        <c:axId val="821889456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821888896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G7A!$C$7:$C$16</c:f>
              <c:numCache>
                <c:formatCode>0.0</c:formatCode>
                <c:ptCount val="10"/>
                <c:pt idx="0">
                  <c:v>33.299999999999997</c:v>
                </c:pt>
                <c:pt idx="1">
                  <c:v>13.3</c:v>
                </c:pt>
                <c:pt idx="2">
                  <c:v>20</c:v>
                </c:pt>
                <c:pt idx="3">
                  <c:v>13.3</c:v>
                </c:pt>
                <c:pt idx="4">
                  <c:v>0</c:v>
                </c:pt>
                <c:pt idx="5">
                  <c:v>0</c:v>
                </c:pt>
                <c:pt idx="6">
                  <c:v>6.7</c:v>
                </c:pt>
                <c:pt idx="7">
                  <c:v>20</c:v>
                </c:pt>
                <c:pt idx="8">
                  <c:v>46.7</c:v>
                </c:pt>
                <c:pt idx="9">
                  <c:v>93.3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861936"/>
        <c:axId val="877862496"/>
      </c:barChart>
      <c:catAx>
        <c:axId val="87786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77862496"/>
        <c:crosses val="autoZero"/>
        <c:auto val="1"/>
        <c:lblAlgn val="ctr"/>
        <c:lblOffset val="100"/>
        <c:noMultiLvlLbl val="0"/>
      </c:catAx>
      <c:valAx>
        <c:axId val="8778624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877861936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8233865228508068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'G2'!$C$12:$AI$12</c:f>
              <c:numCache>
                <c:formatCode>_(* #,##0.00_);_(* \(#,##0.00\);_(* "-"??_);_(@_)</c:formatCode>
                <c:ptCount val="33"/>
                <c:pt idx="0">
                  <c:v>-55.000000000000007</c:v>
                </c:pt>
                <c:pt idx="1">
                  <c:v>-40.909090909090914</c:v>
                </c:pt>
                <c:pt idx="2">
                  <c:v>-40.909090909090899</c:v>
                </c:pt>
                <c:pt idx="3">
                  <c:v>-9.0909090909090917</c:v>
                </c:pt>
                <c:pt idx="4">
                  <c:v>0</c:v>
                </c:pt>
                <c:pt idx="5">
                  <c:v>38.888888888888893</c:v>
                </c:pt>
                <c:pt idx="6">
                  <c:v>77.777777777777786</c:v>
                </c:pt>
                <c:pt idx="7">
                  <c:v>37.5</c:v>
                </c:pt>
                <c:pt idx="8">
                  <c:v>43.75</c:v>
                </c:pt>
                <c:pt idx="9">
                  <c:v>50</c:v>
                </c:pt>
                <c:pt idx="10">
                  <c:v>64.285714285714292</c:v>
                </c:pt>
                <c:pt idx="11">
                  <c:v>26.666666666666668</c:v>
                </c:pt>
                <c:pt idx="12">
                  <c:v>7.0000000000000009</c:v>
                </c:pt>
                <c:pt idx="13">
                  <c:v>-15</c:v>
                </c:pt>
                <c:pt idx="14">
                  <c:v>46.666666666666664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17.647058823529413</c:v>
                </c:pt>
                <c:pt idx="18">
                  <c:v>28.571428571428569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22.222222222222221</c:v>
                </c:pt>
                <c:pt idx="23">
                  <c:v>-11.111111111111111</c:v>
                </c:pt>
                <c:pt idx="24">
                  <c:v>-21.428571428571427</c:v>
                </c:pt>
                <c:pt idx="25">
                  <c:v>7.6923076923076925</c:v>
                </c:pt>
                <c:pt idx="26">
                  <c:v>27.27272727272727</c:v>
                </c:pt>
                <c:pt idx="27">
                  <c:v>-11.111111111111111</c:v>
                </c:pt>
                <c:pt idx="28">
                  <c:v>-20</c:v>
                </c:pt>
                <c:pt idx="29">
                  <c:v>-12.5</c:v>
                </c:pt>
                <c:pt idx="30" formatCode="0.00">
                  <c:v>-10</c:v>
                </c:pt>
                <c:pt idx="31" formatCode="0.00">
                  <c:v>0</c:v>
                </c:pt>
                <c:pt idx="32" formatCode="0.00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'G2'!$B$13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'G2'!$C$13:$AI$13</c:f>
              <c:numCache>
                <c:formatCode>_(* #,##0.00_);_(* \(#,##0.00\);_(* "-"??_);_(@_)</c:formatCode>
                <c:ptCount val="33"/>
                <c:pt idx="0">
                  <c:v>-39.284617625675466</c:v>
                </c:pt>
                <c:pt idx="1">
                  <c:v>-37.886468018349987</c:v>
                </c:pt>
                <c:pt idx="2">
                  <c:v>-2.859898811972148</c:v>
                </c:pt>
                <c:pt idx="3">
                  <c:v>9.2380180351110877</c:v>
                </c:pt>
                <c:pt idx="4">
                  <c:v>14.608702511404159</c:v>
                </c:pt>
                <c:pt idx="5">
                  <c:v>39.639387332361828</c:v>
                </c:pt>
                <c:pt idx="6">
                  <c:v>36.398239683789733</c:v>
                </c:pt>
                <c:pt idx="7">
                  <c:v>3.0137335493753241</c:v>
                </c:pt>
                <c:pt idx="8">
                  <c:v>37.148918969394437</c:v>
                </c:pt>
                <c:pt idx="9">
                  <c:v>29.56332825123441</c:v>
                </c:pt>
                <c:pt idx="10">
                  <c:v>30.430690265901866</c:v>
                </c:pt>
                <c:pt idx="11">
                  <c:v>29.77930359250956</c:v>
                </c:pt>
                <c:pt idx="12">
                  <c:v>15.711929197137763</c:v>
                </c:pt>
                <c:pt idx="13">
                  <c:v>4.6473960407521808</c:v>
                </c:pt>
                <c:pt idx="14">
                  <c:v>0.92992444245270278</c:v>
                </c:pt>
                <c:pt idx="15">
                  <c:v>-23.176695839327486</c:v>
                </c:pt>
                <c:pt idx="16">
                  <c:v>-15.736495276972398</c:v>
                </c:pt>
                <c:pt idx="17">
                  <c:v>-18.429780856660528</c:v>
                </c:pt>
                <c:pt idx="18">
                  <c:v>22.048974044728482</c:v>
                </c:pt>
                <c:pt idx="19">
                  <c:v>-18.936616496075498</c:v>
                </c:pt>
                <c:pt idx="20">
                  <c:v>32.13462330744705</c:v>
                </c:pt>
                <c:pt idx="21">
                  <c:v>15.876212368018198</c:v>
                </c:pt>
                <c:pt idx="22">
                  <c:v>-11.111111111111111</c:v>
                </c:pt>
                <c:pt idx="23">
                  <c:v>-19.064652353232539</c:v>
                </c:pt>
                <c:pt idx="24">
                  <c:v>-15.498526521026065</c:v>
                </c:pt>
                <c:pt idx="25">
                  <c:v>4.3938532153989129</c:v>
                </c:pt>
                <c:pt idx="26">
                  <c:v>8.9894405645254203</c:v>
                </c:pt>
                <c:pt idx="27">
                  <c:v>-23.131951142664871</c:v>
                </c:pt>
                <c:pt idx="28">
                  <c:v>-8.9036708492562671</c:v>
                </c:pt>
                <c:pt idx="29">
                  <c:v>-44.523005774201792</c:v>
                </c:pt>
                <c:pt idx="30" formatCode="0.00">
                  <c:v>-7.7462942725954802</c:v>
                </c:pt>
                <c:pt idx="31" formatCode="0.00">
                  <c:v>-22.946519975025804</c:v>
                </c:pt>
                <c:pt idx="32" formatCode="0.00">
                  <c:v>-45.091139671798139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'G2'!$B$14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'G2'!$C$14:$AI$14</c:f>
              <c:numCache>
                <c:formatCode>_(* #,##0.00_);_(* \(#,##0.00\);_(* "-"??_);_(@_)</c:formatCode>
                <c:ptCount val="33"/>
                <c:pt idx="0">
                  <c:v>-20</c:v>
                </c:pt>
                <c:pt idx="1">
                  <c:v>-13.636363636363635</c:v>
                </c:pt>
                <c:pt idx="2">
                  <c:v>-9.0909090909090917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22.222222222222221</c:v>
                </c:pt>
                <c:pt idx="7">
                  <c:v>-6.25</c:v>
                </c:pt>
                <c:pt idx="8">
                  <c:v>6.25</c:v>
                </c:pt>
                <c:pt idx="9">
                  <c:v>21.428571428571427</c:v>
                </c:pt>
                <c:pt idx="10">
                  <c:v>7.1428571428571423</c:v>
                </c:pt>
                <c:pt idx="11">
                  <c:v>6.666666666666667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-5.8823529411764701</c:v>
                </c:pt>
                <c:pt idx="18">
                  <c:v>0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11.111111111111111</c:v>
                </c:pt>
                <c:pt idx="23">
                  <c:v>22.222222222222221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-12.5</c:v>
                </c:pt>
                <c:pt idx="30" formatCode="0.00">
                  <c:v>10</c:v>
                </c:pt>
                <c:pt idx="31" formatCode="0.00">
                  <c:v>0</c:v>
                </c:pt>
                <c:pt idx="32" formatCode="0.00">
                  <c:v>-10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'G2'!$B$15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'G2'!$C$15:$AI$15</c:f>
              <c:numCache>
                <c:formatCode>_(* #,##0.00_);_(* \(#,##0.00\);_(* "-"??_);_(@_)</c:formatCode>
                <c:ptCount val="33"/>
                <c:pt idx="0">
                  <c:v>-5</c:v>
                </c:pt>
                <c:pt idx="1">
                  <c:v>-18.181818181818183</c:v>
                </c:pt>
                <c:pt idx="2">
                  <c:v>-27.27272727272727</c:v>
                </c:pt>
                <c:pt idx="3">
                  <c:v>-4.5454545454545459</c:v>
                </c:pt>
                <c:pt idx="4">
                  <c:v>-5.5555555555555554</c:v>
                </c:pt>
                <c:pt idx="5">
                  <c:v>-11.111111111111111</c:v>
                </c:pt>
                <c:pt idx="6">
                  <c:v>5.5555555555555554</c:v>
                </c:pt>
                <c:pt idx="7">
                  <c:v>0</c:v>
                </c:pt>
                <c:pt idx="8">
                  <c:v>0</c:v>
                </c:pt>
                <c:pt idx="9">
                  <c:v>14.285714285714285</c:v>
                </c:pt>
                <c:pt idx="10">
                  <c:v>14.285714285714285</c:v>
                </c:pt>
                <c:pt idx="11">
                  <c:v>13.333333333333334</c:v>
                </c:pt>
                <c:pt idx="12">
                  <c:v>0</c:v>
                </c:pt>
                <c:pt idx="13">
                  <c:v>8</c:v>
                </c:pt>
                <c:pt idx="14">
                  <c:v>6.666666666666667</c:v>
                </c:pt>
                <c:pt idx="15">
                  <c:v>-18.75</c:v>
                </c:pt>
                <c:pt idx="16">
                  <c:v>13.333333333333334</c:v>
                </c:pt>
                <c:pt idx="17">
                  <c:v>-5.8823529411764701</c:v>
                </c:pt>
                <c:pt idx="18">
                  <c:v>7.1428571428571423</c:v>
                </c:pt>
                <c:pt idx="19">
                  <c:v>-10</c:v>
                </c:pt>
                <c:pt idx="20">
                  <c:v>-9.0909090909090917</c:v>
                </c:pt>
                <c:pt idx="21">
                  <c:v>0</c:v>
                </c:pt>
                <c:pt idx="22">
                  <c:v>-22.222222222222221</c:v>
                </c:pt>
                <c:pt idx="23">
                  <c:v>11.111111111111111</c:v>
                </c:pt>
                <c:pt idx="24">
                  <c:v>-7.1428571428571423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-10</c:v>
                </c:pt>
                <c:pt idx="29">
                  <c:v>-12.5</c:v>
                </c:pt>
                <c:pt idx="30" formatCode="0.00">
                  <c:v>10</c:v>
                </c:pt>
                <c:pt idx="31" formatCode="0.00">
                  <c:v>-10</c:v>
                </c:pt>
                <c:pt idx="32" formatCode="0.00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553744"/>
        <c:axId val="874554304"/>
      </c:lineChart>
      <c:dateAx>
        <c:axId val="874553744"/>
        <c:scaling>
          <c:orientation val="minMax"/>
          <c:max val="42887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87455430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74554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45537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G7B!$C$3:$C$13</c:f>
              <c:numCache>
                <c:formatCode>0.0</c:formatCode>
                <c:ptCount val="11"/>
                <c:pt idx="0">
                  <c:v>-17.592592592592592</c:v>
                </c:pt>
                <c:pt idx="1">
                  <c:v>-15.423280423280422</c:v>
                </c:pt>
                <c:pt idx="2">
                  <c:v>-11.481481481481481</c:v>
                </c:pt>
                <c:pt idx="3">
                  <c:v>-10.952380952380953</c:v>
                </c:pt>
                <c:pt idx="4">
                  <c:v>-9.8148148148148149</c:v>
                </c:pt>
                <c:pt idx="5">
                  <c:v>-9.2592592592592595</c:v>
                </c:pt>
                <c:pt idx="6">
                  <c:v>-9.1005291005291014</c:v>
                </c:pt>
                <c:pt idx="7">
                  <c:v>-6.8783068783068781</c:v>
                </c:pt>
                <c:pt idx="8">
                  <c:v>-4.2857142857142856</c:v>
                </c:pt>
                <c:pt idx="9">
                  <c:v>-2.7777777777777777</c:v>
                </c:pt>
                <c:pt idx="10">
                  <c:v>-2.4338624338624339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864736"/>
        <c:axId val="877865296"/>
      </c:barChart>
      <c:catAx>
        <c:axId val="87786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77865296"/>
        <c:crosses val="autoZero"/>
        <c:auto val="1"/>
        <c:lblAlgn val="ctr"/>
        <c:lblOffset val="100"/>
        <c:noMultiLvlLbl val="0"/>
      </c:catAx>
      <c:valAx>
        <c:axId val="8778652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8778647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G7B!$D$3:$D$13</c:f>
              <c:numCache>
                <c:formatCode>0.0</c:formatCode>
                <c:ptCount val="11"/>
                <c:pt idx="0">
                  <c:v>0</c:v>
                </c:pt>
                <c:pt idx="1">
                  <c:v>90</c:v>
                </c:pt>
                <c:pt idx="2">
                  <c:v>30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30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867536"/>
        <c:axId val="877868096"/>
      </c:barChart>
      <c:catAx>
        <c:axId val="87786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77868096"/>
        <c:crosses val="autoZero"/>
        <c:auto val="1"/>
        <c:lblAlgn val="ctr"/>
        <c:lblOffset val="100"/>
        <c:noMultiLvlLbl val="0"/>
      </c:catAx>
      <c:valAx>
        <c:axId val="8778680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877867536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G7C!$C$3:$C$12</c:f>
              <c:numCache>
                <c:formatCode>0.0</c:formatCode>
                <c:ptCount val="10"/>
                <c:pt idx="0">
                  <c:v>3.75</c:v>
                </c:pt>
                <c:pt idx="1">
                  <c:v>3.5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2.75</c:v>
                </c:pt>
                <c:pt idx="6">
                  <c:v>2.5</c:v>
                </c:pt>
                <c:pt idx="7">
                  <c:v>2.5</c:v>
                </c:pt>
                <c:pt idx="8">
                  <c:v>2.25</c:v>
                </c:pt>
                <c:pt idx="9">
                  <c:v>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870336"/>
        <c:axId val="877870896"/>
      </c:barChart>
      <c:catAx>
        <c:axId val="87787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77870896"/>
        <c:crosses val="autoZero"/>
        <c:auto val="1"/>
        <c:lblAlgn val="ctr"/>
        <c:lblOffset val="100"/>
        <c:noMultiLvlLbl val="0"/>
      </c:catAx>
      <c:valAx>
        <c:axId val="877870896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877870336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G7C!$D$3:$D$12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75</c:v>
                </c:pt>
                <c:pt idx="7">
                  <c:v>0</c:v>
                </c:pt>
                <c:pt idx="8">
                  <c:v>100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873136"/>
        <c:axId val="877873696"/>
      </c:barChart>
      <c:catAx>
        <c:axId val="87787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77873696"/>
        <c:crosses val="autoZero"/>
        <c:auto val="1"/>
        <c:lblAlgn val="ctr"/>
        <c:lblOffset val="100"/>
        <c:noMultiLvlLbl val="0"/>
      </c:catAx>
      <c:valAx>
        <c:axId val="87787369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877873136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'G2'!$C$5:$AI$5</c:f>
              <c:numCache>
                <c:formatCode>_(* #,##0.00_);_(* \(#,##0.00\);_(* "-"??_);_(@_)</c:formatCode>
                <c:ptCount val="33"/>
                <c:pt idx="0">
                  <c:v>-63.157894736842103</c:v>
                </c:pt>
                <c:pt idx="1">
                  <c:v>-27.777777777777779</c:v>
                </c:pt>
                <c:pt idx="2">
                  <c:v>-41.17647058823529</c:v>
                </c:pt>
                <c:pt idx="3">
                  <c:v>22.222222222222221</c:v>
                </c:pt>
                <c:pt idx="4">
                  <c:v>16.666666666666664</c:v>
                </c:pt>
                <c:pt idx="5">
                  <c:v>22.222222222222221</c:v>
                </c:pt>
                <c:pt idx="6">
                  <c:v>47.058823529411761</c:v>
                </c:pt>
                <c:pt idx="7">
                  <c:v>15.789473684210526</c:v>
                </c:pt>
                <c:pt idx="8">
                  <c:v>61.111111111111114</c:v>
                </c:pt>
                <c:pt idx="9">
                  <c:v>28.571428571428569</c:v>
                </c:pt>
                <c:pt idx="10">
                  <c:v>19.047619047619047</c:v>
                </c:pt>
                <c:pt idx="11">
                  <c:v>0</c:v>
                </c:pt>
                <c:pt idx="12">
                  <c:v>-20</c:v>
                </c:pt>
                <c:pt idx="13">
                  <c:v>-13.636363636363635</c:v>
                </c:pt>
                <c:pt idx="14">
                  <c:v>-4.1666666666666661</c:v>
                </c:pt>
                <c:pt idx="15">
                  <c:v>-50</c:v>
                </c:pt>
                <c:pt idx="16">
                  <c:v>10.526315789473683</c:v>
                </c:pt>
                <c:pt idx="17">
                  <c:v>14.285714285714285</c:v>
                </c:pt>
                <c:pt idx="18">
                  <c:v>22.222222222222221</c:v>
                </c:pt>
                <c:pt idx="19">
                  <c:v>-21.052631578947366</c:v>
                </c:pt>
                <c:pt idx="20">
                  <c:v>5.5555555555555554</c:v>
                </c:pt>
                <c:pt idx="21">
                  <c:v>0</c:v>
                </c:pt>
                <c:pt idx="22">
                  <c:v>46.153846153846153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14.285714285714285</c:v>
                </c:pt>
                <c:pt idx="26">
                  <c:v>-6.666666666666667</c:v>
                </c:pt>
                <c:pt idx="27">
                  <c:v>-12.5</c:v>
                </c:pt>
                <c:pt idx="28">
                  <c:v>-16.666666666666664</c:v>
                </c:pt>
                <c:pt idx="29">
                  <c:v>-46.666666666666664</c:v>
                </c:pt>
                <c:pt idx="30" formatCode="0.00">
                  <c:v>-40</c:v>
                </c:pt>
                <c:pt idx="31" formatCode="0.00">
                  <c:v>-40</c:v>
                </c:pt>
                <c:pt idx="32" formatCode="0.00">
                  <c:v>-47.058823529411761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'G2'!$C$6:$AI$6</c:f>
              <c:numCache>
                <c:formatCode>_(* #,##0.00_);_(* \(#,##0.00\);_(* "-"??_);_(@_)</c:formatCode>
                <c:ptCount val="33"/>
                <c:pt idx="0">
                  <c:v>-9.58979155636227</c:v>
                </c:pt>
                <c:pt idx="1">
                  <c:v>-7.8295626473006221</c:v>
                </c:pt>
                <c:pt idx="2">
                  <c:v>-20.649874214004825</c:v>
                </c:pt>
                <c:pt idx="3">
                  <c:v>1.2637122821273292</c:v>
                </c:pt>
                <c:pt idx="4">
                  <c:v>23.127213531997775</c:v>
                </c:pt>
                <c:pt idx="5">
                  <c:v>50.352573839517788</c:v>
                </c:pt>
                <c:pt idx="6">
                  <c:v>57.357613239751039</c:v>
                </c:pt>
                <c:pt idx="7">
                  <c:v>15.011956833065836</c:v>
                </c:pt>
                <c:pt idx="8">
                  <c:v>31.211501130202112</c:v>
                </c:pt>
                <c:pt idx="9">
                  <c:v>44.818898308793976</c:v>
                </c:pt>
                <c:pt idx="10">
                  <c:v>15.022921189236088</c:v>
                </c:pt>
                <c:pt idx="11">
                  <c:v>13.194819447564166</c:v>
                </c:pt>
                <c:pt idx="12">
                  <c:v>-1.1274129991867519</c:v>
                </c:pt>
                <c:pt idx="13">
                  <c:v>-7.0952109170484503</c:v>
                </c:pt>
                <c:pt idx="14">
                  <c:v>9.7029588938187867</c:v>
                </c:pt>
                <c:pt idx="15">
                  <c:v>-37.199170564698086</c:v>
                </c:pt>
                <c:pt idx="16">
                  <c:v>4.9648584570564118</c:v>
                </c:pt>
                <c:pt idx="17">
                  <c:v>8.9497259616603539</c:v>
                </c:pt>
                <c:pt idx="18">
                  <c:v>13.417528278767508</c:v>
                </c:pt>
                <c:pt idx="19">
                  <c:v>-15.514616437129886</c:v>
                </c:pt>
                <c:pt idx="20">
                  <c:v>8.9713856418714411</c:v>
                </c:pt>
                <c:pt idx="21">
                  <c:v>10.967058073920152</c:v>
                </c:pt>
                <c:pt idx="22">
                  <c:v>34.469359219959919</c:v>
                </c:pt>
                <c:pt idx="23">
                  <c:v>29.714681669972308</c:v>
                </c:pt>
                <c:pt idx="24">
                  <c:v>9.691704957110483</c:v>
                </c:pt>
                <c:pt idx="25">
                  <c:v>25.655966253667579</c:v>
                </c:pt>
                <c:pt idx="26">
                  <c:v>46.468711029283206</c:v>
                </c:pt>
                <c:pt idx="27">
                  <c:v>-25.078964906111302</c:v>
                </c:pt>
                <c:pt idx="28">
                  <c:v>-13.58003411903772</c:v>
                </c:pt>
                <c:pt idx="29">
                  <c:v>-26.818284541638558</c:v>
                </c:pt>
                <c:pt idx="30" formatCode="0.00">
                  <c:v>14.741652781181733</c:v>
                </c:pt>
                <c:pt idx="31" formatCode="0.00">
                  <c:v>-17.951276628026225</c:v>
                </c:pt>
                <c:pt idx="32" formatCode="0.00">
                  <c:v>-46.249852159147089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'G2'!$C$7:$AI$7</c:f>
              <c:numCache>
                <c:formatCode>_(* #,##0.00_);_(* \(#,##0.00\);_(* "-"??_);_(@_)</c:formatCode>
                <c:ptCount val="33"/>
                <c:pt idx="0">
                  <c:v>-31.578947368421051</c:v>
                </c:pt>
                <c:pt idx="1">
                  <c:v>16.666666666666664</c:v>
                </c:pt>
                <c:pt idx="2">
                  <c:v>23.52941176470588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11.111111111111111</c:v>
                </c:pt>
                <c:pt idx="6">
                  <c:v>23.52941176470588</c:v>
                </c:pt>
                <c:pt idx="7">
                  <c:v>0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23.809523809523807</c:v>
                </c:pt>
                <c:pt idx="11">
                  <c:v>0</c:v>
                </c:pt>
                <c:pt idx="12">
                  <c:v>10</c:v>
                </c:pt>
                <c:pt idx="13">
                  <c:v>13.636363636363635</c:v>
                </c:pt>
                <c:pt idx="14">
                  <c:v>20.833333333333336</c:v>
                </c:pt>
                <c:pt idx="15">
                  <c:v>-9.0909090909090917</c:v>
                </c:pt>
                <c:pt idx="16">
                  <c:v>42.105263157894733</c:v>
                </c:pt>
                <c:pt idx="17">
                  <c:v>38.095238095238095</c:v>
                </c:pt>
                <c:pt idx="18">
                  <c:v>38.888888888888893</c:v>
                </c:pt>
                <c:pt idx="19">
                  <c:v>5.2631578947368416</c:v>
                </c:pt>
                <c:pt idx="20">
                  <c:v>27.777777777777779</c:v>
                </c:pt>
                <c:pt idx="21">
                  <c:v>25</c:v>
                </c:pt>
                <c:pt idx="22">
                  <c:v>15.384615384615385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-7.1428571428571423</c:v>
                </c:pt>
                <c:pt idx="26">
                  <c:v>6.666666666666667</c:v>
                </c:pt>
                <c:pt idx="27">
                  <c:v>6.25</c:v>
                </c:pt>
                <c:pt idx="28">
                  <c:v>11.111111111111111</c:v>
                </c:pt>
                <c:pt idx="29" formatCode="0.00">
                  <c:v>6.666666666666667</c:v>
                </c:pt>
                <c:pt idx="30" formatCode="0.00">
                  <c:v>6.666666666666667</c:v>
                </c:pt>
                <c:pt idx="31" formatCode="0.00">
                  <c:v>0</c:v>
                </c:pt>
                <c:pt idx="32" formatCode="0.00">
                  <c:v>5.8823529411764701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'G2'!$C$8:$AI$8</c:f>
              <c:numCache>
                <c:formatCode>_(* #,##0.00_);_(* \(#,##0.00\);_(* "-"??_);_(@_)</c:formatCode>
                <c:ptCount val="33"/>
                <c:pt idx="0">
                  <c:v>-10.526315789473683</c:v>
                </c:pt>
                <c:pt idx="1">
                  <c:v>-16.666666666666664</c:v>
                </c:pt>
                <c:pt idx="2">
                  <c:v>11.76470588235294</c:v>
                </c:pt>
                <c:pt idx="3">
                  <c:v>22.222222222222221</c:v>
                </c:pt>
                <c:pt idx="4">
                  <c:v>11.111111111111111</c:v>
                </c:pt>
                <c:pt idx="5">
                  <c:v>-16.666666666666664</c:v>
                </c:pt>
                <c:pt idx="6">
                  <c:v>29.411764705882355</c:v>
                </c:pt>
                <c:pt idx="7">
                  <c:v>31.578947368421051</c:v>
                </c:pt>
                <c:pt idx="8">
                  <c:v>27.777777777777779</c:v>
                </c:pt>
                <c:pt idx="9">
                  <c:v>28.571428571428569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-10</c:v>
                </c:pt>
                <c:pt idx="13">
                  <c:v>4.5454545454545459</c:v>
                </c:pt>
                <c:pt idx="14">
                  <c:v>8.3333333333333321</c:v>
                </c:pt>
                <c:pt idx="15">
                  <c:v>0</c:v>
                </c:pt>
                <c:pt idx="16">
                  <c:v>0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-5.2631578947368416</c:v>
                </c:pt>
                <c:pt idx="20">
                  <c:v>11.111111111111111</c:v>
                </c:pt>
                <c:pt idx="21">
                  <c:v>18.75</c:v>
                </c:pt>
                <c:pt idx="22">
                  <c:v>7.6923076923076925</c:v>
                </c:pt>
                <c:pt idx="23">
                  <c:v>0</c:v>
                </c:pt>
                <c:pt idx="24">
                  <c:v>-5.8823529411764701</c:v>
                </c:pt>
                <c:pt idx="25">
                  <c:v>21.428571428571427</c:v>
                </c:pt>
                <c:pt idx="26">
                  <c:v>-13.333333333333334</c:v>
                </c:pt>
                <c:pt idx="27">
                  <c:v>-18.75</c:v>
                </c:pt>
                <c:pt idx="28">
                  <c:v>-5.5555555555555554</c:v>
                </c:pt>
                <c:pt idx="29" formatCode="0.00">
                  <c:v>26.666666666666668</c:v>
                </c:pt>
                <c:pt idx="30" formatCode="0.00">
                  <c:v>40</c:v>
                </c:pt>
                <c:pt idx="31" formatCode="0.00">
                  <c:v>0</c:v>
                </c:pt>
                <c:pt idx="32" formatCode="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558960"/>
        <c:axId val="874559520"/>
      </c:lineChart>
      <c:dateAx>
        <c:axId val="874558960"/>
        <c:scaling>
          <c:orientation val="minMax"/>
          <c:max val="42887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87455952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745595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455896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9143883714549943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'G2'!$C$19:$AI$19</c:f>
              <c:numCache>
                <c:formatCode>_(* #,##0.00_);_(* \(#,##0.00\);_(* "-"??_);_(@_)</c:formatCode>
                <c:ptCount val="33"/>
                <c:pt idx="0">
                  <c:v>-14.285714285714285</c:v>
                </c:pt>
                <c:pt idx="1">
                  <c:v>0</c:v>
                </c:pt>
                <c:pt idx="2">
                  <c:v>-42.857142857142854</c:v>
                </c:pt>
                <c:pt idx="3">
                  <c:v>0</c:v>
                </c:pt>
                <c:pt idx="4">
                  <c:v>-28.571428571428569</c:v>
                </c:pt>
                <c:pt idx="5">
                  <c:v>42.857142857142854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33.333333333333329</c:v>
                </c:pt>
                <c:pt idx="12">
                  <c:v>-14.285714285714285</c:v>
                </c:pt>
                <c:pt idx="13">
                  <c:v>-16.666666666666664</c:v>
                </c:pt>
                <c:pt idx="14">
                  <c:v>14.285714285714285</c:v>
                </c:pt>
                <c:pt idx="15">
                  <c:v>-57.142857142857139</c:v>
                </c:pt>
                <c:pt idx="16">
                  <c:v>-28.571428571428569</c:v>
                </c:pt>
                <c:pt idx="17">
                  <c:v>-42.857142857142854</c:v>
                </c:pt>
                <c:pt idx="18">
                  <c:v>0</c:v>
                </c:pt>
                <c:pt idx="19">
                  <c:v>-33.333333333333329</c:v>
                </c:pt>
                <c:pt idx="20">
                  <c:v>0</c:v>
                </c:pt>
                <c:pt idx="21">
                  <c:v>25</c:v>
                </c:pt>
                <c:pt idx="22">
                  <c:v>25</c:v>
                </c:pt>
                <c:pt idx="23">
                  <c:v>0</c:v>
                </c:pt>
                <c:pt idx="24">
                  <c:v>-40</c:v>
                </c:pt>
                <c:pt idx="25">
                  <c:v>20</c:v>
                </c:pt>
                <c:pt idx="26">
                  <c:v>20</c:v>
                </c:pt>
                <c:pt idx="27">
                  <c:v>-60</c:v>
                </c:pt>
                <c:pt idx="28">
                  <c:v>-40</c:v>
                </c:pt>
                <c:pt idx="29">
                  <c:v>-25</c:v>
                </c:pt>
                <c:pt idx="30" formatCode="0.00">
                  <c:v>-20</c:v>
                </c:pt>
                <c:pt idx="31" formatCode="0.00">
                  <c:v>40</c:v>
                </c:pt>
                <c:pt idx="32" formatCode="0.00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'G2'!$C$20:$AI$20</c:f>
              <c:numCache>
                <c:formatCode>_(* #,##0.00_);_(* \(#,##0.00\);_(* "-"??_);_(@_)</c:formatCode>
                <c:ptCount val="33"/>
                <c:pt idx="0">
                  <c:v>-18.761122033841136</c:v>
                </c:pt>
                <c:pt idx="1">
                  <c:v>-10.110926845699089</c:v>
                </c:pt>
                <c:pt idx="2">
                  <c:v>-36.550330698564181</c:v>
                </c:pt>
                <c:pt idx="3">
                  <c:v>-20.437357650893624</c:v>
                </c:pt>
                <c:pt idx="4">
                  <c:v>-43.222138015407126</c:v>
                </c:pt>
                <c:pt idx="5">
                  <c:v>-25.854262336304458</c:v>
                </c:pt>
                <c:pt idx="6">
                  <c:v>25.758955475488388</c:v>
                </c:pt>
                <c:pt idx="7">
                  <c:v>-13.757224157993214</c:v>
                </c:pt>
                <c:pt idx="8">
                  <c:v>17.346362958035119</c:v>
                </c:pt>
                <c:pt idx="9">
                  <c:v>18.249343879512136</c:v>
                </c:pt>
                <c:pt idx="10">
                  <c:v>21.153554329024793</c:v>
                </c:pt>
                <c:pt idx="11">
                  <c:v>-23.886114127377422</c:v>
                </c:pt>
                <c:pt idx="12">
                  <c:v>14.285714285714285</c:v>
                </c:pt>
                <c:pt idx="13">
                  <c:v>-4.9103440639701157</c:v>
                </c:pt>
                <c:pt idx="14">
                  <c:v>24.356805488738392</c:v>
                </c:pt>
                <c:pt idx="15">
                  <c:v>-34.746712585311585</c:v>
                </c:pt>
                <c:pt idx="16">
                  <c:v>-47.318743251836523</c:v>
                </c:pt>
                <c:pt idx="17">
                  <c:v>-15.336844834953226</c:v>
                </c:pt>
                <c:pt idx="18">
                  <c:v>-10.238796632431448</c:v>
                </c:pt>
                <c:pt idx="19">
                  <c:v>-31.858927679981942</c:v>
                </c:pt>
                <c:pt idx="20">
                  <c:v>-13.115045631161909</c:v>
                </c:pt>
                <c:pt idx="21">
                  <c:v>-48.285568267439736</c:v>
                </c:pt>
                <c:pt idx="22">
                  <c:v>-57.0069595768095</c:v>
                </c:pt>
                <c:pt idx="23">
                  <c:v>-12.052236929166506</c:v>
                </c:pt>
                <c:pt idx="24">
                  <c:v>-49.322670783163517</c:v>
                </c:pt>
                <c:pt idx="25">
                  <c:v>-14.798807230174516</c:v>
                </c:pt>
                <c:pt idx="26">
                  <c:v>-9.2162186537110014</c:v>
                </c:pt>
                <c:pt idx="27">
                  <c:v>-49.779752047628833</c:v>
                </c:pt>
                <c:pt idx="28">
                  <c:v>-13.865775622526408</c:v>
                </c:pt>
                <c:pt idx="29">
                  <c:v>-33.666109764079003</c:v>
                </c:pt>
                <c:pt idx="30" formatCode="0.00">
                  <c:v>-44.739553800380783</c:v>
                </c:pt>
                <c:pt idx="31" formatCode="0.00">
                  <c:v>-33.805712174270042</c:v>
                </c:pt>
                <c:pt idx="32" formatCode="0.00">
                  <c:v>16.441604861608344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'G2'!$C$21:$AI$21</c:f>
              <c:numCache>
                <c:formatCode>_(* #,##0.00_);_(* \(#,##0.00\);_(* "-"??_);_(@_)</c:formatCode>
                <c:ptCount val="33"/>
                <c:pt idx="0">
                  <c:v>0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14.285714285714285</c:v>
                </c:pt>
                <c:pt idx="4">
                  <c:v>-14.285714285714285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83.333333333333343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33.333333333333329</c:v>
                </c:pt>
                <c:pt idx="14">
                  <c:v>28.571428571428569</c:v>
                </c:pt>
                <c:pt idx="15">
                  <c:v>28.571428571428569</c:v>
                </c:pt>
                <c:pt idx="16">
                  <c:v>42.857142857142854</c:v>
                </c:pt>
                <c:pt idx="17">
                  <c:v>-28.571428571428569</c:v>
                </c:pt>
                <c:pt idx="18">
                  <c:v>0</c:v>
                </c:pt>
                <c:pt idx="19">
                  <c:v>16.666666666666664</c:v>
                </c:pt>
                <c:pt idx="20">
                  <c:v>20</c:v>
                </c:pt>
                <c:pt idx="21">
                  <c:v>0</c:v>
                </c:pt>
                <c:pt idx="22">
                  <c:v>25</c:v>
                </c:pt>
                <c:pt idx="23">
                  <c:v>25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25</c:v>
                </c:pt>
                <c:pt idx="30" formatCode="0.00">
                  <c:v>40</c:v>
                </c:pt>
                <c:pt idx="31" formatCode="0.00">
                  <c:v>60</c:v>
                </c:pt>
                <c:pt idx="32" formatCode="0.00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'G2'!$C$4:$AI$4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'G2'!$C$22:$AI$22</c:f>
              <c:numCache>
                <c:formatCode>_(* #,##0.00_);_(* \(#,##0.00\);_(* "-"??_);_(@_)</c:formatCode>
                <c:ptCount val="33"/>
                <c:pt idx="0">
                  <c:v>-14.285714285714285</c:v>
                </c:pt>
                <c:pt idx="1">
                  <c:v>-16.666666666666664</c:v>
                </c:pt>
                <c:pt idx="2">
                  <c:v>0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-14.285714285714285</c:v>
                </c:pt>
                <c:pt idx="6">
                  <c:v>83.333333333333343</c:v>
                </c:pt>
                <c:pt idx="7">
                  <c:v>14.285714285714285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42.857142857142854</c:v>
                </c:pt>
                <c:pt idx="13">
                  <c:v>-50</c:v>
                </c:pt>
                <c:pt idx="14">
                  <c:v>28.571428571428569</c:v>
                </c:pt>
                <c:pt idx="15">
                  <c:v>-14.285714285714285</c:v>
                </c:pt>
                <c:pt idx="16">
                  <c:v>-42.857142857142854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-16.666666666666664</c:v>
                </c:pt>
                <c:pt idx="20">
                  <c:v>-20</c:v>
                </c:pt>
                <c:pt idx="21">
                  <c:v>-50</c:v>
                </c:pt>
                <c:pt idx="22">
                  <c:v>0</c:v>
                </c:pt>
                <c:pt idx="23">
                  <c:v>-25</c:v>
                </c:pt>
                <c:pt idx="24">
                  <c:v>-20</c:v>
                </c:pt>
                <c:pt idx="25">
                  <c:v>-40</c:v>
                </c:pt>
                <c:pt idx="26">
                  <c:v>40</c:v>
                </c:pt>
                <c:pt idx="27">
                  <c:v>-20</c:v>
                </c:pt>
                <c:pt idx="28">
                  <c:v>-20</c:v>
                </c:pt>
                <c:pt idx="29">
                  <c:v>-25</c:v>
                </c:pt>
                <c:pt idx="30" formatCode="0.00">
                  <c:v>-80</c:v>
                </c:pt>
                <c:pt idx="31" formatCode="0.00">
                  <c:v>0</c:v>
                </c:pt>
                <c:pt idx="32" formatCode="0.0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6106592"/>
        <c:axId val="876107152"/>
      </c:lineChart>
      <c:dateAx>
        <c:axId val="876106592"/>
        <c:scaling>
          <c:orientation val="minMax"/>
          <c:max val="42887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87610715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761071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761065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81735776267328752"/>
          <c:h val="0.104008151319753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869264759626598E-2"/>
          <c:y val="0.18385233095863021"/>
          <c:w val="0.87318461883033904"/>
          <c:h val="0.54532414326396161"/>
        </c:manualLayout>
      </c:layout>
      <c:lineChart>
        <c:grouping val="standard"/>
        <c:varyColors val="0"/>
        <c:ser>
          <c:idx val="0"/>
          <c:order val="0"/>
          <c:tx>
            <c:strRef>
              <c:f>'G3'!$C$4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'G3'!$C$5:$C$37</c:f>
              <c:numCache>
                <c:formatCode>_(* #,##0.00_);_(* \(#,##0.00\);_(* "-"??_);_(@_)</c:formatCode>
                <c:ptCount val="33"/>
                <c:pt idx="0">
                  <c:v>-26.315789473684209</c:v>
                </c:pt>
                <c:pt idx="1">
                  <c:v>-27.777777777777779</c:v>
                </c:pt>
                <c:pt idx="2">
                  <c:v>-5.8823529411764701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-5.5555555555555554</c:v>
                </c:pt>
                <c:pt idx="6">
                  <c:v>23.52941176470588</c:v>
                </c:pt>
                <c:pt idx="7">
                  <c:v>26.315789473684209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19.047619047619047</c:v>
                </c:pt>
                <c:pt idx="11">
                  <c:v>4.7619047619047619</c:v>
                </c:pt>
                <c:pt idx="12">
                  <c:v>-5</c:v>
                </c:pt>
                <c:pt idx="13">
                  <c:v>-14.000000000000002</c:v>
                </c:pt>
                <c:pt idx="14">
                  <c:v>8.3333333333333321</c:v>
                </c:pt>
                <c:pt idx="15">
                  <c:v>-18.181818181818183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-21.052631578947366</c:v>
                </c:pt>
                <c:pt idx="20">
                  <c:v>-5.5555555555555554</c:v>
                </c:pt>
                <c:pt idx="21">
                  <c:v>0</c:v>
                </c:pt>
                <c:pt idx="22">
                  <c:v>23.076923076923077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0</c:v>
                </c:pt>
                <c:pt idx="26">
                  <c:v>0</c:v>
                </c:pt>
                <c:pt idx="27">
                  <c:v>-31.25</c:v>
                </c:pt>
                <c:pt idx="28">
                  <c:v>5.5555555555555554</c:v>
                </c:pt>
                <c:pt idx="29">
                  <c:v>-13.333333333333334</c:v>
                </c:pt>
                <c:pt idx="30">
                  <c:v>26.666666666666668</c:v>
                </c:pt>
                <c:pt idx="31">
                  <c:v>-20</c:v>
                </c:pt>
                <c:pt idx="32">
                  <c:v>-35.294117647058826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'G3'!$D$4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'G3'!$D$5:$D$37</c:f>
              <c:numCache>
                <c:formatCode>_(* #,##0.00_);_(* \(#,##0.00\);_(* "-"??_);_(@_)</c:formatCode>
                <c:ptCount val="33"/>
                <c:pt idx="0">
                  <c:v>-31.578947368421051</c:v>
                </c:pt>
                <c:pt idx="1">
                  <c:v>-11.111111111111111</c:v>
                </c:pt>
                <c:pt idx="2">
                  <c:v>-11.76470588235294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23.52941176470588</c:v>
                </c:pt>
                <c:pt idx="7">
                  <c:v>36.84210526315789</c:v>
                </c:pt>
                <c:pt idx="8">
                  <c:v>55.555555555555557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18</c:v>
                </c:pt>
                <c:pt idx="14">
                  <c:v>12.5</c:v>
                </c:pt>
                <c:pt idx="15">
                  <c:v>-27.27272727272727</c:v>
                </c:pt>
                <c:pt idx="16">
                  <c:v>10.526315789473683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0</c:v>
                </c:pt>
                <c:pt idx="20">
                  <c:v>5.5555555555555554</c:v>
                </c:pt>
                <c:pt idx="21">
                  <c:v>25</c:v>
                </c:pt>
                <c:pt idx="22">
                  <c:v>15.384615384615385</c:v>
                </c:pt>
                <c:pt idx="23">
                  <c:v>20</c:v>
                </c:pt>
                <c:pt idx="24">
                  <c:v>0</c:v>
                </c:pt>
                <c:pt idx="25">
                  <c:v>21.428571428571427</c:v>
                </c:pt>
                <c:pt idx="26">
                  <c:v>13.333333333333334</c:v>
                </c:pt>
                <c:pt idx="27">
                  <c:v>-18.75</c:v>
                </c:pt>
                <c:pt idx="28">
                  <c:v>11.111111111111111</c:v>
                </c:pt>
                <c:pt idx="29">
                  <c:v>-33.333333333333329</c:v>
                </c:pt>
                <c:pt idx="30">
                  <c:v>-46.666666666666664</c:v>
                </c:pt>
                <c:pt idx="31">
                  <c:v>-73.333333333333329</c:v>
                </c:pt>
                <c:pt idx="32">
                  <c:v>-58.82352941176471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'G3'!$E$4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'G3'!$E$5:$E$37</c:f>
              <c:numCache>
                <c:formatCode>_(* #,##0.00_);_(* \(#,##0.00\);_(* "-"??_);_(@_)</c:formatCode>
                <c:ptCount val="33"/>
                <c:pt idx="0">
                  <c:v>-15.789473684210526</c:v>
                </c:pt>
                <c:pt idx="1">
                  <c:v>0</c:v>
                </c:pt>
                <c:pt idx="2">
                  <c:v>-17.647058823529413</c:v>
                </c:pt>
                <c:pt idx="3">
                  <c:v>27.777777777777779</c:v>
                </c:pt>
                <c:pt idx="4">
                  <c:v>38.888888888888893</c:v>
                </c:pt>
                <c:pt idx="5">
                  <c:v>33.333333333333329</c:v>
                </c:pt>
                <c:pt idx="6">
                  <c:v>52.941176470588239</c:v>
                </c:pt>
                <c:pt idx="7">
                  <c:v>36.84210526315789</c:v>
                </c:pt>
                <c:pt idx="8">
                  <c:v>61.111111111111114</c:v>
                </c:pt>
                <c:pt idx="9">
                  <c:v>42.857142857142854</c:v>
                </c:pt>
                <c:pt idx="10">
                  <c:v>19.047619047619047</c:v>
                </c:pt>
                <c:pt idx="11">
                  <c:v>14.285714285714285</c:v>
                </c:pt>
                <c:pt idx="12">
                  <c:v>-10</c:v>
                </c:pt>
                <c:pt idx="13">
                  <c:v>9</c:v>
                </c:pt>
                <c:pt idx="14">
                  <c:v>29.166666666666668</c:v>
                </c:pt>
                <c:pt idx="15">
                  <c:v>-31.818181818181817</c:v>
                </c:pt>
                <c:pt idx="16">
                  <c:v>5.2631578947368416</c:v>
                </c:pt>
                <c:pt idx="17">
                  <c:v>23.809523809523807</c:v>
                </c:pt>
                <c:pt idx="18">
                  <c:v>38.888888888888893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25</c:v>
                </c:pt>
                <c:pt idx="22">
                  <c:v>15.384615384615385</c:v>
                </c:pt>
                <c:pt idx="23">
                  <c:v>13.333333333333334</c:v>
                </c:pt>
                <c:pt idx="24">
                  <c:v>5.8823529411764701</c:v>
                </c:pt>
                <c:pt idx="25">
                  <c:v>14.285714285714285</c:v>
                </c:pt>
                <c:pt idx="26">
                  <c:v>20</c:v>
                </c:pt>
                <c:pt idx="27">
                  <c:v>-25</c:v>
                </c:pt>
                <c:pt idx="28">
                  <c:v>-11.111111111111111</c:v>
                </c:pt>
                <c:pt idx="29">
                  <c:v>-40</c:v>
                </c:pt>
                <c:pt idx="30">
                  <c:v>-20</c:v>
                </c:pt>
                <c:pt idx="31">
                  <c:v>-26.666666666666668</c:v>
                </c:pt>
                <c:pt idx="32">
                  <c:v>-35.294117647058826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'G3'!$F$4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'G3'!$F$5:$F$37</c:f>
              <c:numCache>
                <c:formatCode>_(* #,##0.00_);_(* \(#,##0.00\);_(* "-"??_);_(@_)</c:formatCode>
                <c:ptCount val="33"/>
                <c:pt idx="0">
                  <c:v>-5.2631578947368416</c:v>
                </c:pt>
                <c:pt idx="1">
                  <c:v>-5.5555555555555554</c:v>
                </c:pt>
                <c:pt idx="2">
                  <c:v>-23.52941176470588</c:v>
                </c:pt>
                <c:pt idx="3">
                  <c:v>-5.5555555555555554</c:v>
                </c:pt>
                <c:pt idx="4">
                  <c:v>22.222222222222221</c:v>
                </c:pt>
                <c:pt idx="5">
                  <c:v>61.111111111111114</c:v>
                </c:pt>
                <c:pt idx="6">
                  <c:v>64.705882352941174</c:v>
                </c:pt>
                <c:pt idx="7">
                  <c:v>10.526315789473683</c:v>
                </c:pt>
                <c:pt idx="8">
                  <c:v>27.777777777777779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-9</c:v>
                </c:pt>
                <c:pt idx="14">
                  <c:v>8.3333333333333321</c:v>
                </c:pt>
                <c:pt idx="15">
                  <c:v>-40.909090909090914</c:v>
                </c:pt>
                <c:pt idx="16">
                  <c:v>5.2631578947368416</c:v>
                </c:pt>
                <c:pt idx="17">
                  <c:v>9.5238095238095237</c:v>
                </c:pt>
                <c:pt idx="18">
                  <c:v>11.111111111111111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12.5</c:v>
                </c:pt>
                <c:pt idx="22">
                  <c:v>38.461538461538467</c:v>
                </c:pt>
                <c:pt idx="23">
                  <c:v>33.333333333333329</c:v>
                </c:pt>
                <c:pt idx="24">
                  <c:v>11.76470588235294</c:v>
                </c:pt>
                <c:pt idx="25">
                  <c:v>28.571428571428569</c:v>
                </c:pt>
                <c:pt idx="26">
                  <c:v>53.333333333333336</c:v>
                </c:pt>
                <c:pt idx="27">
                  <c:v>-25</c:v>
                </c:pt>
                <c:pt idx="28">
                  <c:v>-16.666666666666664</c:v>
                </c:pt>
                <c:pt idx="29">
                  <c:v>-26.666666666666668</c:v>
                </c:pt>
                <c:pt idx="30">
                  <c:v>20</c:v>
                </c:pt>
                <c:pt idx="31">
                  <c:v>-13.333333333333334</c:v>
                </c:pt>
                <c:pt idx="32">
                  <c:v>-47.058823529411761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973440"/>
        <c:axId val="883974000"/>
      </c:lineChart>
      <c:dateAx>
        <c:axId val="883973440"/>
        <c:scaling>
          <c:orientation val="minMax"/>
          <c:max val="42887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es-CO"/>
          </a:p>
        </c:txPr>
        <c:crossAx val="88397400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83974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8397344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50133870915E-2"/>
          <c:y val="0.18117780187656191"/>
          <c:w val="0.87318461883033904"/>
          <c:h val="0.56807761746544705"/>
        </c:manualLayout>
      </c:layout>
      <c:lineChart>
        <c:grouping val="standard"/>
        <c:varyColors val="0"/>
        <c:ser>
          <c:idx val="0"/>
          <c:order val="0"/>
          <c:tx>
            <c:strRef>
              <c:f>'G3'!$G$4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'G3'!$G$5:$G$37</c:f>
              <c:numCache>
                <c:formatCode>_(* #,##0.00_);_(* \(#,##0.00\);_(* "-"??_);_(@_)</c:formatCode>
                <c:ptCount val="33"/>
                <c:pt idx="0">
                  <c:v>-35</c:v>
                </c:pt>
                <c:pt idx="1">
                  <c:v>-45.454545454545453</c:v>
                </c:pt>
                <c:pt idx="2">
                  <c:v>-27.27272727272727</c:v>
                </c:pt>
                <c:pt idx="3">
                  <c:v>0</c:v>
                </c:pt>
                <c:pt idx="4">
                  <c:v>11.111111111111111</c:v>
                </c:pt>
                <c:pt idx="5">
                  <c:v>27.777777777777779</c:v>
                </c:pt>
                <c:pt idx="6">
                  <c:v>16.666666666666664</c:v>
                </c:pt>
                <c:pt idx="7">
                  <c:v>6.25</c:v>
                </c:pt>
                <c:pt idx="8">
                  <c:v>37.5</c:v>
                </c:pt>
                <c:pt idx="9">
                  <c:v>28.571428571428569</c:v>
                </c:pt>
                <c:pt idx="10">
                  <c:v>21.428571428571427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15</c:v>
                </c:pt>
                <c:pt idx="14">
                  <c:v>0</c:v>
                </c:pt>
                <c:pt idx="15">
                  <c:v>-18.75</c:v>
                </c:pt>
                <c:pt idx="16">
                  <c:v>-6.666666666666667</c:v>
                </c:pt>
                <c:pt idx="17">
                  <c:v>-17.647058823529413</c:v>
                </c:pt>
                <c:pt idx="18">
                  <c:v>28.571428571428569</c:v>
                </c:pt>
                <c:pt idx="19">
                  <c:v>0</c:v>
                </c:pt>
                <c:pt idx="20">
                  <c:v>-18.181818181818183</c:v>
                </c:pt>
                <c:pt idx="21">
                  <c:v>7.1428571428571423</c:v>
                </c:pt>
                <c:pt idx="22">
                  <c:v>-11.111111111111111</c:v>
                </c:pt>
                <c:pt idx="23">
                  <c:v>0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-11.111111111111111</c:v>
                </c:pt>
                <c:pt idx="28">
                  <c:v>-10</c:v>
                </c:pt>
                <c:pt idx="29">
                  <c:v>-25</c:v>
                </c:pt>
                <c:pt idx="30">
                  <c:v>10</c:v>
                </c:pt>
                <c:pt idx="31">
                  <c:v>-10</c:v>
                </c:pt>
                <c:pt idx="32">
                  <c:v>-10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'G3'!$H$4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'G3'!$H$5:$H$37</c:f>
              <c:numCache>
                <c:formatCode>_(* #,##0.00_);_(* \(#,##0.00\);_(* "-"??_);_(@_)</c:formatCode>
                <c:ptCount val="33"/>
                <c:pt idx="0">
                  <c:v>-50</c:v>
                </c:pt>
                <c:pt idx="1">
                  <c:v>-31.818181818181817</c:v>
                </c:pt>
                <c:pt idx="2">
                  <c:v>-13.636363636363635</c:v>
                </c:pt>
                <c:pt idx="3">
                  <c:v>0</c:v>
                </c:pt>
                <c:pt idx="4">
                  <c:v>16.666666666666664</c:v>
                </c:pt>
                <c:pt idx="5">
                  <c:v>50</c:v>
                </c:pt>
                <c:pt idx="6">
                  <c:v>38.888888888888893</c:v>
                </c:pt>
                <c:pt idx="7">
                  <c:v>25</c:v>
                </c:pt>
                <c:pt idx="8">
                  <c:v>43.75</c:v>
                </c:pt>
                <c:pt idx="9">
                  <c:v>50</c:v>
                </c:pt>
                <c:pt idx="10">
                  <c:v>42.857142857142854</c:v>
                </c:pt>
                <c:pt idx="11">
                  <c:v>13.333333333333334</c:v>
                </c:pt>
                <c:pt idx="12">
                  <c:v>13.333333333333334</c:v>
                </c:pt>
                <c:pt idx="13">
                  <c:v>8</c:v>
                </c:pt>
                <c:pt idx="14">
                  <c:v>-6.666666666666667</c:v>
                </c:pt>
                <c:pt idx="15">
                  <c:v>-25</c:v>
                </c:pt>
                <c:pt idx="16">
                  <c:v>-20</c:v>
                </c:pt>
                <c:pt idx="17">
                  <c:v>-23.52941176470588</c:v>
                </c:pt>
                <c:pt idx="18">
                  <c:v>57.142857142857139</c:v>
                </c:pt>
                <c:pt idx="19">
                  <c:v>0</c:v>
                </c:pt>
                <c:pt idx="20">
                  <c:v>18.181818181818183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-11.111111111111111</c:v>
                </c:pt>
                <c:pt idx="24">
                  <c:v>7.1428571428571423</c:v>
                </c:pt>
                <c:pt idx="25">
                  <c:v>-7.6923076923076925</c:v>
                </c:pt>
                <c:pt idx="26">
                  <c:v>18.181818181818183</c:v>
                </c:pt>
                <c:pt idx="27">
                  <c:v>-33.333333333333329</c:v>
                </c:pt>
                <c:pt idx="28">
                  <c:v>-10</c:v>
                </c:pt>
                <c:pt idx="29">
                  <c:v>-37.5</c:v>
                </c:pt>
                <c:pt idx="30">
                  <c:v>20</c:v>
                </c:pt>
                <c:pt idx="31">
                  <c:v>-10</c:v>
                </c:pt>
                <c:pt idx="32">
                  <c:v>-20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'G3'!$I$4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'G3'!$I$5:$I$37</c:f>
              <c:numCache>
                <c:formatCode>_(* #,##0.00_);_(* \(#,##0.00\);_(* "-"??_);_(@_)</c:formatCode>
                <c:ptCount val="33"/>
                <c:pt idx="0">
                  <c:v>-55.000000000000007</c:v>
                </c:pt>
                <c:pt idx="1">
                  <c:v>-36.363636363636367</c:v>
                </c:pt>
                <c:pt idx="2">
                  <c:v>0</c:v>
                </c:pt>
                <c:pt idx="3">
                  <c:v>13.636363636363635</c:v>
                </c:pt>
                <c:pt idx="4">
                  <c:v>11.111111111111111</c:v>
                </c:pt>
                <c:pt idx="5">
                  <c:v>55.555555555555557</c:v>
                </c:pt>
                <c:pt idx="6">
                  <c:v>61.111111111111114</c:v>
                </c:pt>
                <c:pt idx="7">
                  <c:v>12.5</c:v>
                </c:pt>
                <c:pt idx="8">
                  <c:v>56.25</c:v>
                </c:pt>
                <c:pt idx="9">
                  <c:v>57.142857142857139</c:v>
                </c:pt>
                <c:pt idx="10">
                  <c:v>42.857142857142854</c:v>
                </c:pt>
                <c:pt idx="11">
                  <c:v>46.666666666666664</c:v>
                </c:pt>
                <c:pt idx="12">
                  <c:v>46.666666666666664</c:v>
                </c:pt>
                <c:pt idx="13">
                  <c:v>8</c:v>
                </c:pt>
                <c:pt idx="14">
                  <c:v>13.333333333333334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-17.647058823529413</c:v>
                </c:pt>
                <c:pt idx="18">
                  <c:v>42.857142857142854</c:v>
                </c:pt>
                <c:pt idx="19">
                  <c:v>-10</c:v>
                </c:pt>
                <c:pt idx="20">
                  <c:v>54.54545454545454</c:v>
                </c:pt>
                <c:pt idx="21">
                  <c:v>35.714285714285715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-7.1428571428571423</c:v>
                </c:pt>
                <c:pt idx="25">
                  <c:v>-7.6923076923076925</c:v>
                </c:pt>
                <c:pt idx="26">
                  <c:v>0</c:v>
                </c:pt>
                <c:pt idx="27">
                  <c:v>-33.333333333333329</c:v>
                </c:pt>
                <c:pt idx="28">
                  <c:v>0</c:v>
                </c:pt>
                <c:pt idx="29">
                  <c:v>-37.5</c:v>
                </c:pt>
                <c:pt idx="30">
                  <c:v>0</c:v>
                </c:pt>
                <c:pt idx="31">
                  <c:v>-20</c:v>
                </c:pt>
                <c:pt idx="32">
                  <c:v>-50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'G3'!$J$4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'G3'!$B$5:$B$37</c:f>
              <c:numCache>
                <c:formatCode>mmm\-yy</c:formatCode>
                <c:ptCount val="3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</c:numCache>
            </c:numRef>
          </c:cat>
          <c:val>
            <c:numRef>
              <c:f>'G3'!$J$5:$J$37</c:f>
              <c:numCache>
                <c:formatCode>_(* #,##0.00_);_(* \(#,##0.00\);_(* "-"??_);_(@_)</c:formatCode>
                <c:ptCount val="33"/>
                <c:pt idx="0">
                  <c:v>-35</c:v>
                </c:pt>
                <c:pt idx="1">
                  <c:v>-36.363636363636367</c:v>
                </c:pt>
                <c:pt idx="2">
                  <c:v>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38.888888888888893</c:v>
                </c:pt>
                <c:pt idx="6">
                  <c:v>38.888888888888893</c:v>
                </c:pt>
                <c:pt idx="7">
                  <c:v>-6.25</c:v>
                </c:pt>
                <c:pt idx="8">
                  <c:v>31.25</c:v>
                </c:pt>
                <c:pt idx="9">
                  <c:v>14.285714285714285</c:v>
                </c:pt>
                <c:pt idx="10">
                  <c:v>28.571428571428569</c:v>
                </c:pt>
                <c:pt idx="11">
                  <c:v>40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-13.333333333333334</c:v>
                </c:pt>
                <c:pt idx="17">
                  <c:v>-17.647058823529413</c:v>
                </c:pt>
                <c:pt idx="18">
                  <c:v>7.1428571428571423</c:v>
                </c:pt>
                <c:pt idx="19">
                  <c:v>-30</c:v>
                </c:pt>
                <c:pt idx="20">
                  <c:v>36.363636363636367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-28.571428571428569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-22.222222222222221</c:v>
                </c:pt>
                <c:pt idx="28">
                  <c:v>-10</c:v>
                </c:pt>
                <c:pt idx="29">
                  <c:v>-50</c:v>
                </c:pt>
                <c:pt idx="30">
                  <c:v>-20</c:v>
                </c:pt>
                <c:pt idx="31">
                  <c:v>-30</c:v>
                </c:pt>
                <c:pt idx="32">
                  <c:v>-60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978656"/>
        <c:axId val="883979216"/>
      </c:lineChart>
      <c:dateAx>
        <c:axId val="883978656"/>
        <c:scaling>
          <c:orientation val="minMax"/>
          <c:max val="42887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88397921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839792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839786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45</xdr:row>
      <xdr:rowOff>13607</xdr:rowOff>
    </xdr:from>
    <xdr:to>
      <xdr:col>13</xdr:col>
      <xdr:colOff>666751</xdr:colOff>
      <xdr:row>62</xdr:row>
      <xdr:rowOff>13607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133890</xdr:colOff>
      <xdr:row>63</xdr:row>
      <xdr:rowOff>139773</xdr:rowOff>
    </xdr:from>
    <xdr:to>
      <xdr:col>7</xdr:col>
      <xdr:colOff>653143</xdr:colOff>
      <xdr:row>80</xdr:row>
      <xdr:rowOff>13607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108857</xdr:colOff>
      <xdr:row>63</xdr:row>
      <xdr:rowOff>58410</xdr:rowOff>
    </xdr:from>
    <xdr:to>
      <xdr:col>14</xdr:col>
      <xdr:colOff>143434</xdr:colOff>
      <xdr:row>79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121230</xdr:colOff>
      <xdr:row>46</xdr:row>
      <xdr:rowOff>17318</xdr:rowOff>
    </xdr:from>
    <xdr:to>
      <xdr:col>7</xdr:col>
      <xdr:colOff>489858</xdr:colOff>
      <xdr:row>60</xdr:row>
      <xdr:rowOff>176893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612322</xdr:colOff>
      <xdr:row>81</xdr:row>
      <xdr:rowOff>95250</xdr:rowOff>
    </xdr:from>
    <xdr:to>
      <xdr:col>3</xdr:col>
      <xdr:colOff>1074965</xdr:colOff>
      <xdr:row>81</xdr:row>
      <xdr:rowOff>95250</xdr:rowOff>
    </xdr:to>
    <xdr:cxnSp macro="">
      <xdr:nvCxnSpPr>
        <xdr:cNvPr id="6" name="5 Conector recto"/>
        <xdr:cNvCxnSpPr/>
      </xdr:nvCxnSpPr>
      <xdr:spPr>
        <a:xfrm>
          <a:off x="2726872" y="16487775"/>
          <a:ext cx="462643" cy="0"/>
        </a:xfrm>
        <a:prstGeom prst="line">
          <a:avLst/>
        </a:prstGeom>
        <a:ln w="28575">
          <a:solidFill>
            <a:srgbClr val="9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81</xdr:row>
      <xdr:rowOff>122464</xdr:rowOff>
    </xdr:from>
    <xdr:to>
      <xdr:col>8</xdr:col>
      <xdr:colOff>911679</xdr:colOff>
      <xdr:row>81</xdr:row>
      <xdr:rowOff>122464</xdr:rowOff>
    </xdr:to>
    <xdr:cxnSp macro="">
      <xdr:nvCxnSpPr>
        <xdr:cNvPr id="7" name="6 Conector recto"/>
        <xdr:cNvCxnSpPr/>
      </xdr:nvCxnSpPr>
      <xdr:spPr>
        <a:xfrm>
          <a:off x="6878411" y="16514989"/>
          <a:ext cx="462643" cy="0"/>
        </a:xfrm>
        <a:prstGeom prst="line">
          <a:avLst/>
        </a:prstGeom>
        <a:ln w="76200">
          <a:solidFill>
            <a:srgbClr val="EAB2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0.00982</cdr:x>
      <cdr:y>0.04281</cdr:y>
    </cdr:from>
    <cdr:to>
      <cdr:x>0.17589</cdr:x>
      <cdr:y>0.09164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942" y="196487"/>
          <a:ext cx="1081218" cy="224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0.00987</cdr:x>
      <cdr:y>0.03497</cdr:y>
    </cdr:from>
    <cdr:to>
      <cdr:x>0.17584</cdr:x>
      <cdr:y>0.08308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005" y="162875"/>
          <a:ext cx="1042161" cy="22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130627</xdr:colOff>
      <xdr:row>51</xdr:row>
      <xdr:rowOff>77221</xdr:rowOff>
    </xdr:from>
    <xdr:to>
      <xdr:col>8</xdr:col>
      <xdr:colOff>930087</xdr:colOff>
      <xdr:row>79</xdr:row>
      <xdr:rowOff>78441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257916</xdr:colOff>
      <xdr:row>51</xdr:row>
      <xdr:rowOff>4173</xdr:rowOff>
    </xdr:from>
    <xdr:to>
      <xdr:col>15</xdr:col>
      <xdr:colOff>444500</xdr:colOff>
      <xdr:row>80</xdr:row>
      <xdr:rowOff>70849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740387</xdr:colOff>
      <xdr:row>51</xdr:row>
      <xdr:rowOff>111126</xdr:rowOff>
    </xdr:from>
    <xdr:to>
      <xdr:col>25</xdr:col>
      <xdr:colOff>95250</xdr:colOff>
      <xdr:row>80</xdr:row>
      <xdr:rowOff>177802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9</xdr:col>
      <xdr:colOff>235323</xdr:colOff>
      <xdr:row>35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39781</xdr:colOff>
      <xdr:row>38</xdr:row>
      <xdr:rowOff>168088</xdr:rowOff>
    </xdr:from>
    <xdr:to>
      <xdr:col>9</xdr:col>
      <xdr:colOff>347380</xdr:colOff>
      <xdr:row>60</xdr:row>
      <xdr:rowOff>168088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0.74848</cdr:x>
      <cdr:y>0.90608</cdr:y>
    </cdr:from>
    <cdr:to>
      <cdr:x>0.9412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92961" y="3797381"/>
          <a:ext cx="1234102" cy="324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mar-2017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557893</xdr:colOff>
      <xdr:row>21</xdr:row>
      <xdr:rowOff>0</xdr:rowOff>
    </xdr:from>
    <xdr:to>
      <xdr:col>11</xdr:col>
      <xdr:colOff>190500</xdr:colOff>
      <xdr:row>46</xdr:row>
      <xdr:rowOff>17690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585107</xdr:colOff>
      <xdr:row>20</xdr:row>
      <xdr:rowOff>176893</xdr:rowOff>
    </xdr:from>
    <xdr:to>
      <xdr:col>21</xdr:col>
      <xdr:colOff>299357</xdr:colOff>
      <xdr:row>46</xdr:row>
      <xdr:rowOff>85725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530679</xdr:colOff>
      <xdr:row>47</xdr:row>
      <xdr:rowOff>163285</xdr:rowOff>
    </xdr:from>
    <xdr:to>
      <xdr:col>16</xdr:col>
      <xdr:colOff>244929</xdr:colOff>
      <xdr:row>73</xdr:row>
      <xdr:rowOff>126546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34017</xdr:colOff>
      <xdr:row>8</xdr:row>
      <xdr:rowOff>77560</xdr:rowOff>
    </xdr:from>
    <xdr:to>
      <xdr:col>17</xdr:col>
      <xdr:colOff>265838</xdr:colOff>
      <xdr:row>29</xdr:row>
      <xdr:rowOff>122464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85725</xdr:rowOff>
    </xdr:from>
    <xdr:to>
      <xdr:col>10</xdr:col>
      <xdr:colOff>104775</xdr:colOff>
      <xdr:row>15</xdr:row>
      <xdr:rowOff>38100</xdr:rowOff>
    </xdr:to>
    <xdr:sp macro="" textlink="">
      <xdr:nvSpPr>
        <xdr:cNvPr id="3" name="2 CuadroTexto"/>
        <xdr:cNvSpPr txBox="1"/>
      </xdr:nvSpPr>
      <xdr:spPr>
        <a:xfrm>
          <a:off x="9220200" y="3781425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142876</xdr:colOff>
      <xdr:row>22</xdr:row>
      <xdr:rowOff>47625</xdr:rowOff>
    </xdr:to>
    <xdr:sp macro="" textlink="">
      <xdr:nvSpPr>
        <xdr:cNvPr id="4" name="3 CuadroTexto"/>
        <xdr:cNvSpPr txBox="1"/>
      </xdr:nvSpPr>
      <xdr:spPr>
        <a:xfrm>
          <a:off x="9220200" y="5124450"/>
          <a:ext cx="904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693964</xdr:colOff>
      <xdr:row>8</xdr:row>
      <xdr:rowOff>104776</xdr:rowOff>
    </xdr:from>
    <xdr:to>
      <xdr:col>26</xdr:col>
      <xdr:colOff>544285</xdr:colOff>
      <xdr:row>30</xdr:row>
      <xdr:rowOff>13608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676274</xdr:colOff>
      <xdr:row>12</xdr:row>
      <xdr:rowOff>85725</xdr:rowOff>
    </xdr:from>
    <xdr:to>
      <xdr:col>19</xdr:col>
      <xdr:colOff>104775</xdr:colOff>
      <xdr:row>15</xdr:row>
      <xdr:rowOff>38100</xdr:rowOff>
    </xdr:to>
    <xdr:sp macro="" textlink="">
      <xdr:nvSpPr>
        <xdr:cNvPr id="6" name="5 CuadroTexto"/>
        <xdr:cNvSpPr txBox="1"/>
      </xdr:nvSpPr>
      <xdr:spPr>
        <a:xfrm>
          <a:off x="15992474" y="37814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17</xdr:col>
      <xdr:colOff>714375</xdr:colOff>
      <xdr:row>19</xdr:row>
      <xdr:rowOff>95250</xdr:rowOff>
    </xdr:from>
    <xdr:to>
      <xdr:col>19</xdr:col>
      <xdr:colOff>142876</xdr:colOff>
      <xdr:row>22</xdr:row>
      <xdr:rowOff>47625</xdr:rowOff>
    </xdr:to>
    <xdr:sp macro="" textlink="">
      <xdr:nvSpPr>
        <xdr:cNvPr id="7" name="6 CuadroTexto"/>
        <xdr:cNvSpPr txBox="1"/>
      </xdr:nvSpPr>
      <xdr:spPr>
        <a:xfrm>
          <a:off x="16030575" y="512445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10</xdr:col>
      <xdr:colOff>292554</xdr:colOff>
      <xdr:row>30</xdr:row>
      <xdr:rowOff>172811</xdr:rowOff>
    </xdr:from>
    <xdr:to>
      <xdr:col>18</xdr:col>
      <xdr:colOff>217714</xdr:colOff>
      <xdr:row>52</xdr:row>
      <xdr:rowOff>54429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91167</xdr:colOff>
      <xdr:row>35</xdr:row>
      <xdr:rowOff>126547</xdr:rowOff>
    </xdr:from>
    <xdr:to>
      <xdr:col>10</xdr:col>
      <xdr:colOff>281668</xdr:colOff>
      <xdr:row>38</xdr:row>
      <xdr:rowOff>78922</xdr:rowOff>
    </xdr:to>
    <xdr:sp macro="" textlink="">
      <xdr:nvSpPr>
        <xdr:cNvPr id="9" name="8 CuadroTexto"/>
        <xdr:cNvSpPr txBox="1"/>
      </xdr:nvSpPr>
      <xdr:spPr>
        <a:xfrm>
          <a:off x="9311367" y="820374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129268</xdr:colOff>
      <xdr:row>42</xdr:row>
      <xdr:rowOff>136072</xdr:rowOff>
    </xdr:from>
    <xdr:to>
      <xdr:col>10</xdr:col>
      <xdr:colOff>319769</xdr:colOff>
      <xdr:row>45</xdr:row>
      <xdr:rowOff>88447</xdr:rowOff>
    </xdr:to>
    <xdr:sp macro="" textlink="">
      <xdr:nvSpPr>
        <xdr:cNvPr id="10" name="9 CuadroTexto"/>
        <xdr:cNvSpPr txBox="1"/>
      </xdr:nvSpPr>
      <xdr:spPr>
        <a:xfrm>
          <a:off x="9349468" y="9546772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707572</xdr:colOff>
      <xdr:row>30</xdr:row>
      <xdr:rowOff>149679</xdr:rowOff>
    </xdr:from>
    <xdr:to>
      <xdr:col>26</xdr:col>
      <xdr:colOff>632732</xdr:colOff>
      <xdr:row>52</xdr:row>
      <xdr:rowOff>31297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190501</xdr:colOff>
      <xdr:row>37</xdr:row>
      <xdr:rowOff>142875</xdr:rowOff>
    </xdr:to>
    <xdr:sp macro="" textlink="">
      <xdr:nvSpPr>
        <xdr:cNvPr id="12" name="11 CuadroTexto"/>
        <xdr:cNvSpPr txBox="1"/>
      </xdr:nvSpPr>
      <xdr:spPr>
        <a:xfrm>
          <a:off x="16078200" y="807720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38101</xdr:colOff>
      <xdr:row>42</xdr:row>
      <xdr:rowOff>9525</xdr:rowOff>
    </xdr:from>
    <xdr:to>
      <xdr:col>19</xdr:col>
      <xdr:colOff>228602</xdr:colOff>
      <xdr:row>44</xdr:row>
      <xdr:rowOff>152400</xdr:rowOff>
    </xdr:to>
    <xdr:sp macro="" textlink="">
      <xdr:nvSpPr>
        <xdr:cNvPr id="13" name="12 CuadroTexto"/>
        <xdr:cNvSpPr txBox="1"/>
      </xdr:nvSpPr>
      <xdr:spPr>
        <a:xfrm>
          <a:off x="16116301" y="94202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50</xdr:row>
      <xdr:rowOff>20450</xdr:rowOff>
    </xdr:from>
    <xdr:to>
      <xdr:col>7</xdr:col>
      <xdr:colOff>333375</xdr:colOff>
      <xdr:row>74</xdr:row>
      <xdr:rowOff>20450</xdr:rowOff>
    </xdr:to>
    <xdr:grpSp>
      <xdr:nvGrpSpPr>
        <xdr:cNvPr id="2" name="1 Grupo"/>
        <xdr:cNvGrpSpPr/>
      </xdr:nvGrpSpPr>
      <xdr:grpSpPr>
        <a:xfrm>
          <a:off x="14007" y="10426513"/>
          <a:ext cx="9487181" cy="4572000"/>
          <a:chOff x="14007" y="9669276"/>
          <a:chExt cx="9280290" cy="457200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14007" y="9669276"/>
          <a:ext cx="9135596" cy="45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465087" y="13625513"/>
            <a:ext cx="829210" cy="2262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 sep17 (a)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75237</xdr:colOff>
      <xdr:row>50</xdr:row>
      <xdr:rowOff>89647</xdr:rowOff>
    </xdr:from>
    <xdr:to>
      <xdr:col>6</xdr:col>
      <xdr:colOff>1275669</xdr:colOff>
      <xdr:row>74</xdr:row>
      <xdr:rowOff>56029</xdr:rowOff>
    </xdr:to>
    <xdr:grpSp>
      <xdr:nvGrpSpPr>
        <xdr:cNvPr id="2" name="1 Grupo"/>
        <xdr:cNvGrpSpPr/>
      </xdr:nvGrpSpPr>
      <xdr:grpSpPr>
        <a:xfrm>
          <a:off x="75237" y="10499111"/>
          <a:ext cx="9119789" cy="4538382"/>
          <a:chOff x="75237" y="9728947"/>
          <a:chExt cx="9125232" cy="4538382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75237" y="9728947"/>
          <a:ext cx="9125232" cy="4538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346109" y="13732244"/>
            <a:ext cx="844147" cy="381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sep-17(a)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50</xdr:row>
      <xdr:rowOff>63498</xdr:rowOff>
    </xdr:from>
    <xdr:to>
      <xdr:col>7</xdr:col>
      <xdr:colOff>1168401</xdr:colOff>
      <xdr:row>75</xdr:row>
      <xdr:rowOff>63497</xdr:rowOff>
    </xdr:to>
    <xdr:grpSp>
      <xdr:nvGrpSpPr>
        <xdr:cNvPr id="2" name="1 Grupo"/>
        <xdr:cNvGrpSpPr/>
      </xdr:nvGrpSpPr>
      <xdr:grpSpPr>
        <a:xfrm>
          <a:off x="1562100" y="10464798"/>
          <a:ext cx="8851901" cy="4762499"/>
          <a:chOff x="2254746" y="9745475"/>
          <a:chExt cx="9872307" cy="4523747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2254746" y="9745475"/>
          <a:ext cx="9631518" cy="45237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11093081" y="13662280"/>
            <a:ext cx="1033972" cy="2932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sep.- 17 (a)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30</xdr:row>
      <xdr:rowOff>112760</xdr:rowOff>
    </xdr:from>
    <xdr:to>
      <xdr:col>15</xdr:col>
      <xdr:colOff>708071</xdr:colOff>
      <xdr:row>52</xdr:row>
      <xdr:rowOff>57532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160386</xdr:colOff>
      <xdr:row>30</xdr:row>
      <xdr:rowOff>157015</xdr:rowOff>
    </xdr:from>
    <xdr:to>
      <xdr:col>8</xdr:col>
      <xdr:colOff>291354</xdr:colOff>
      <xdr:row>52</xdr:row>
      <xdr:rowOff>101787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67235</xdr:colOff>
      <xdr:row>53</xdr:row>
      <xdr:rowOff>11206</xdr:rowOff>
    </xdr:from>
    <xdr:to>
      <xdr:col>12</xdr:col>
      <xdr:colOff>299056</xdr:colOff>
      <xdr:row>74</xdr:row>
      <xdr:rowOff>146478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69739</xdr:rowOff>
    </xdr:from>
    <xdr:to>
      <xdr:col>6</xdr:col>
      <xdr:colOff>1803400</xdr:colOff>
      <xdr:row>76</xdr:row>
      <xdr:rowOff>20919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0.90731</cdr:x>
      <cdr:y>0.86749</cdr:y>
    </cdr:from>
    <cdr:to>
      <cdr:x>1</cdr:x>
      <cdr:y>0.9281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8826500" y="4419584"/>
          <a:ext cx="901700" cy="308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>
              <a:latin typeface="ZapfHumnst BT" panose="020B0502050508020304" pitchFamily="34" charset="0"/>
              <a:cs typeface="Times New Roman" pitchFamily="18" charset="0"/>
            </a:rPr>
            <a:t> sep.-17 (a)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138792</xdr:colOff>
      <xdr:row>19</xdr:row>
      <xdr:rowOff>78921</xdr:rowOff>
    </xdr:from>
    <xdr:to>
      <xdr:col>8</xdr:col>
      <xdr:colOff>481853</xdr:colOff>
      <xdr:row>49</xdr:row>
      <xdr:rowOff>122465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0.82451</cdr:x>
      <cdr:y>0.86901</cdr:y>
    </cdr:from>
    <cdr:to>
      <cdr:x>0.96492</cdr:x>
      <cdr:y>0.93079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77531" y="4361509"/>
          <a:ext cx="762501" cy="31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0"/>
            <a:t>(porcentaje)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23</xdr:row>
      <xdr:rowOff>38097</xdr:rowOff>
    </xdr:from>
    <xdr:to>
      <xdr:col>3</xdr:col>
      <xdr:colOff>1602440</xdr:colOff>
      <xdr:row>52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0.63866</cdr:x>
      <cdr:y>0.84694</cdr:y>
    </cdr:from>
    <cdr:to>
      <cdr:x>0.78655</cdr:x>
      <cdr:y>0.91306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37184" y="4143646"/>
          <a:ext cx="1027488" cy="323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44</xdr:row>
      <xdr:rowOff>78443</xdr:rowOff>
    </xdr:from>
    <xdr:to>
      <xdr:col>6</xdr:col>
      <xdr:colOff>603250</xdr:colOff>
      <xdr:row>65</xdr:row>
      <xdr:rowOff>166221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0.00733</cdr:x>
      <cdr:y>0.01266</cdr:y>
    </cdr:from>
    <cdr:to>
      <cdr:x>0.26374</cdr:x>
      <cdr:y>0.09177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102" y="38100"/>
          <a:ext cx="1333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/>
            <a:t>(porcentaje)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204786</xdr:colOff>
      <xdr:row>6</xdr:row>
      <xdr:rowOff>90484</xdr:rowOff>
    </xdr:from>
    <xdr:to>
      <xdr:col>12</xdr:col>
      <xdr:colOff>588786</xdr:colOff>
      <xdr:row>29</xdr:row>
      <xdr:rowOff>117634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300566</xdr:colOff>
      <xdr:row>5</xdr:row>
      <xdr:rowOff>129117</xdr:rowOff>
    </xdr:from>
    <xdr:to>
      <xdr:col>20</xdr:col>
      <xdr:colOff>684566</xdr:colOff>
      <xdr:row>30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17</xdr:col>
      <xdr:colOff>384000</xdr:colOff>
      <xdr:row>56</xdr:row>
      <xdr:rowOff>55725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647700</xdr:colOff>
      <xdr:row>20</xdr:row>
      <xdr:rowOff>95250</xdr:rowOff>
    </xdr:from>
    <xdr:to>
      <xdr:col>16</xdr:col>
      <xdr:colOff>228600</xdr:colOff>
      <xdr:row>36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666750</xdr:colOff>
      <xdr:row>36</xdr:row>
      <xdr:rowOff>0</xdr:rowOff>
    </xdr:from>
    <xdr:to>
      <xdr:col>15</xdr:col>
      <xdr:colOff>666750</xdr:colOff>
      <xdr:row>37</xdr:row>
      <xdr:rowOff>38100</xdr:rowOff>
    </xdr:to>
    <xdr:sp macro="" textlink="">
      <xdr:nvSpPr>
        <xdr:cNvPr id="4" name="1 CuadroTexto"/>
        <xdr:cNvSpPr txBox="1"/>
      </xdr:nvSpPr>
      <xdr:spPr>
        <a:xfrm>
          <a:off x="11649075" y="731520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dic-2016</a:t>
          </a:r>
        </a:p>
      </xdr:txBody>
    </xdr:sp>
    <xdr:clientData/>
  </xdr:twoCellAnchor>
  <xdr:twoCellAnchor>
    <xdr:from>
      <xdr:col>14</xdr:col>
      <xdr:colOff>581025</xdr:colOff>
      <xdr:row>36</xdr:row>
      <xdr:rowOff>76200</xdr:rowOff>
    </xdr:from>
    <xdr:to>
      <xdr:col>14</xdr:col>
      <xdr:colOff>706459</xdr:colOff>
      <xdr:row>37</xdr:row>
      <xdr:rowOff>1456</xdr:rowOff>
    </xdr:to>
    <xdr:sp macro="" textlink="">
      <xdr:nvSpPr>
        <xdr:cNvPr id="5" name="1 Rectángulo"/>
        <xdr:cNvSpPr/>
      </xdr:nvSpPr>
      <xdr:spPr>
        <a:xfrm>
          <a:off x="11563350" y="7391400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187324</xdr:colOff>
      <xdr:row>43</xdr:row>
      <xdr:rowOff>120649</xdr:rowOff>
    </xdr:from>
    <xdr:to>
      <xdr:col>5</xdr:col>
      <xdr:colOff>1059656</xdr:colOff>
      <xdr:row>64</xdr:row>
      <xdr:rowOff>31750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83344</xdr:colOff>
      <xdr:row>43</xdr:row>
      <xdr:rowOff>4763</xdr:rowOff>
    </xdr:from>
    <xdr:to>
      <xdr:col>11</xdr:col>
      <xdr:colOff>905667</xdr:colOff>
      <xdr:row>63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1037431</xdr:colOff>
      <xdr:row>66</xdr:row>
      <xdr:rowOff>146846</xdr:rowOff>
    </xdr:from>
    <xdr:to>
      <xdr:col>9</xdr:col>
      <xdr:colOff>250031</xdr:colOff>
      <xdr:row>85</xdr:row>
      <xdr:rowOff>11908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349779</xdr:colOff>
      <xdr:row>18</xdr:row>
      <xdr:rowOff>66939</xdr:rowOff>
    </xdr:from>
    <xdr:to>
      <xdr:col>5</xdr:col>
      <xdr:colOff>100013</xdr:colOff>
      <xdr:row>31</xdr:row>
      <xdr:rowOff>110439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413014</xdr:colOff>
      <xdr:row>18</xdr:row>
      <xdr:rowOff>87312</xdr:rowOff>
    </xdr:from>
    <xdr:to>
      <xdr:col>16</xdr:col>
      <xdr:colOff>751680</xdr:colOff>
      <xdr:row>31</xdr:row>
      <xdr:rowOff>130812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244738</xdr:colOff>
      <xdr:row>18</xdr:row>
      <xdr:rowOff>69849</xdr:rowOff>
    </xdr:from>
    <xdr:to>
      <xdr:col>11</xdr:col>
      <xdr:colOff>138905</xdr:colOff>
      <xdr:row>31</xdr:row>
      <xdr:rowOff>113349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287867</xdr:colOff>
      <xdr:row>4</xdr:row>
      <xdr:rowOff>129644</xdr:rowOff>
    </xdr:from>
    <xdr:to>
      <xdr:col>15</xdr:col>
      <xdr:colOff>506942</xdr:colOff>
      <xdr:row>25</xdr:row>
      <xdr:rowOff>58208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705969</xdr:colOff>
      <xdr:row>24</xdr:row>
      <xdr:rowOff>146798</xdr:rowOff>
    </xdr:from>
    <xdr:to>
      <xdr:col>4</xdr:col>
      <xdr:colOff>1221441</xdr:colOff>
      <xdr:row>40</xdr:row>
      <xdr:rowOff>33618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672352</xdr:colOff>
      <xdr:row>39</xdr:row>
      <xdr:rowOff>89646</xdr:rowOff>
    </xdr:from>
    <xdr:to>
      <xdr:col>4</xdr:col>
      <xdr:colOff>1187824</xdr:colOff>
      <xdr:row>55</xdr:row>
      <xdr:rowOff>11206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862852</xdr:colOff>
      <xdr:row>19</xdr:row>
      <xdr:rowOff>89648</xdr:rowOff>
    </xdr:from>
    <xdr:to>
      <xdr:col>7</xdr:col>
      <xdr:colOff>268942</xdr:colOff>
      <xdr:row>34</xdr:row>
      <xdr:rowOff>166968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829235</xdr:colOff>
      <xdr:row>34</xdr:row>
      <xdr:rowOff>32496</xdr:rowOff>
    </xdr:from>
    <xdr:to>
      <xdr:col>7</xdr:col>
      <xdr:colOff>235325</xdr:colOff>
      <xdr:row>49</xdr:row>
      <xdr:rowOff>144556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818028</xdr:colOff>
      <xdr:row>20</xdr:row>
      <xdr:rowOff>89647</xdr:rowOff>
    </xdr:from>
    <xdr:to>
      <xdr:col>6</xdr:col>
      <xdr:colOff>537883</xdr:colOff>
      <xdr:row>35</xdr:row>
      <xdr:rowOff>166967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784411</xdr:colOff>
      <xdr:row>35</xdr:row>
      <xdr:rowOff>32495</xdr:rowOff>
    </xdr:from>
    <xdr:to>
      <xdr:col>6</xdr:col>
      <xdr:colOff>504266</xdr:colOff>
      <xdr:row>50</xdr:row>
      <xdr:rowOff>144555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150763</xdr:colOff>
      <xdr:row>15</xdr:row>
      <xdr:rowOff>9204</xdr:rowOff>
    </xdr:from>
    <xdr:to>
      <xdr:col>4</xdr:col>
      <xdr:colOff>2475</xdr:colOff>
      <xdr:row>33</xdr:row>
      <xdr:rowOff>108857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1224645</xdr:colOff>
      <xdr:row>15</xdr:row>
      <xdr:rowOff>13607</xdr:rowOff>
    </xdr:from>
    <xdr:to>
      <xdr:col>10</xdr:col>
      <xdr:colOff>911681</xdr:colOff>
      <xdr:row>33</xdr:row>
      <xdr:rowOff>136071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3042898</xdr:colOff>
      <xdr:row>35</xdr:row>
      <xdr:rowOff>1</xdr:rowOff>
    </xdr:from>
    <xdr:to>
      <xdr:col>7</xdr:col>
      <xdr:colOff>544286</xdr:colOff>
      <xdr:row>54</xdr:row>
      <xdr:rowOff>136071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0.00453</cdr:x>
      <cdr:y>0.02109</cdr:y>
    </cdr:from>
    <cdr:to>
      <cdr:x>0.4119</cdr:x>
      <cdr:y>0.13023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279" y="74419"/>
          <a:ext cx="2273243" cy="38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1000" b="0"/>
            <a:t>(porcentaje de respuestas)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0.01296</cdr:x>
      <cdr:y>0</cdr:y>
    </cdr:from>
    <cdr:to>
      <cdr:x>0.35091</cdr:x>
      <cdr:y>0.0693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403" y="0"/>
          <a:ext cx="2070526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/>
            <a:t>(porcentaje de respuestas)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0.01043</cdr:y>
    </cdr:from>
    <cdr:to>
      <cdr:x>0.47105</cdr:x>
      <cdr:y>0.09764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062"/>
          <a:ext cx="2887651" cy="37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latin typeface="+mn-lt"/>
              <a:ea typeface="+mn-ea"/>
              <a:cs typeface="+mn-cs"/>
            </a:rPr>
            <a:t>(porcentaje</a:t>
          </a:r>
          <a:r>
            <a:rPr lang="es-CO" sz="1100" baseline="0">
              <a:latin typeface="+mn-lt"/>
              <a:ea typeface="+mn-ea"/>
              <a:cs typeface="+mn-cs"/>
            </a:rPr>
            <a:t> </a:t>
          </a:r>
          <a:r>
            <a:rPr lang="es-CO" sz="1100">
              <a:latin typeface="+mn-lt"/>
              <a:ea typeface="+mn-ea"/>
              <a:cs typeface="+mn-cs"/>
            </a:rPr>
            <a:t>de respuestas)</a:t>
          </a:r>
          <a:endParaRPr lang="es-ES"/>
        </a:p>
        <a:p xmlns:a="http://schemas.openxmlformats.org/drawingml/2006/main">
          <a:endParaRPr lang="es-E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91686</xdr:colOff>
      <xdr:row>144</xdr:row>
      <xdr:rowOff>88629</xdr:rowOff>
    </xdr:from>
    <xdr:to>
      <xdr:col>5</xdr:col>
      <xdr:colOff>2008910</xdr:colOff>
      <xdr:row>167</xdr:row>
      <xdr:rowOff>10188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433</xdr:colOff>
      <xdr:row>144</xdr:row>
      <xdr:rowOff>25086</xdr:rowOff>
    </xdr:from>
    <xdr:to>
      <xdr:col>10</xdr:col>
      <xdr:colOff>537882</xdr:colOff>
      <xdr:row>166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44504</xdr:colOff>
      <xdr:row>168</xdr:row>
      <xdr:rowOff>123391</xdr:rowOff>
    </xdr:from>
    <xdr:to>
      <xdr:col>8</xdr:col>
      <xdr:colOff>493059</xdr:colOff>
      <xdr:row>191</xdr:row>
      <xdr:rowOff>59531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0.00305</cdr:x>
      <cdr:y>0.02379</cdr:y>
    </cdr:from>
    <cdr:to>
      <cdr:x>0.16881</cdr:x>
      <cdr:y>0.07191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043" y="102360"/>
          <a:ext cx="980922" cy="20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(</a:t>
          </a:r>
          <a:r>
            <a:rPr lang="es-CO" sz="1100" b="0">
              <a:latin typeface="Times New Roman" pitchFamily="18" charset="0"/>
              <a:cs typeface="Times New Roman" pitchFamily="18" charset="0"/>
            </a:rPr>
            <a:t>porcentaje</a:t>
          </a:r>
          <a:r>
            <a:rPr lang="es-CO" sz="1100" b="1"/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90"/>
  <sheetViews>
    <sheetView tabSelected="1" view="pageBreakPreview" topLeftCell="A39" zoomScale="85" zoomScaleNormal="85" zoomScaleSheetLayoutView="85" workbookViewId="0">
      <selection activeCell="P33" sqref="P33"/>
    </sheetView>
  </sheetViews>
  <sheetFormatPr baseColWidth="10" defaultRowHeight="15" x14ac:dyDescent="0.25"/>
  <cols>
    <col min="1" max="1" width="11.42578125" style="5"/>
    <col min="2" max="2" width="8.140625" style="5" customWidth="1"/>
    <col min="3" max="3" width="12.140625" style="5" customWidth="1"/>
    <col min="4" max="4" width="17.5703125" style="5" customWidth="1"/>
    <col min="5" max="5" width="14.7109375" style="5" customWidth="1"/>
    <col min="6" max="6" width="11.42578125" style="5" customWidth="1"/>
    <col min="7" max="7" width="9.5703125" style="5" customWidth="1"/>
    <col min="8" max="8" width="11.42578125" style="5" customWidth="1"/>
    <col min="9" max="9" width="15.42578125" style="5" customWidth="1"/>
    <col min="10" max="11" width="11.42578125" style="5"/>
    <col min="12" max="12" width="18.7109375" style="5" customWidth="1"/>
    <col min="13" max="13" width="18.42578125" style="5" customWidth="1"/>
    <col min="14" max="14" width="11.42578125" style="5"/>
    <col min="15" max="15" width="2.5703125" style="5" customWidth="1"/>
    <col min="16" max="16384" width="11.42578125" style="5"/>
  </cols>
  <sheetData>
    <row r="1" spans="2:21" x14ac:dyDescent="0.25">
      <c r="B1" s="5" t="s">
        <v>52</v>
      </c>
    </row>
    <row r="2" spans="2:21" x14ac:dyDescent="0.25">
      <c r="B2" s="5" t="s">
        <v>53</v>
      </c>
      <c r="I2" s="6"/>
      <c r="J2" s="6"/>
    </row>
    <row r="3" spans="2:21" ht="15.75" thickBot="1" x14ac:dyDescent="0.3">
      <c r="G3" s="5" t="s">
        <v>54</v>
      </c>
      <c r="I3" s="5" t="s">
        <v>55</v>
      </c>
    </row>
    <row r="4" spans="2:21" ht="15.75" thickBot="1" x14ac:dyDescent="0.3">
      <c r="B4" s="97"/>
      <c r="C4" s="372" t="s">
        <v>2</v>
      </c>
      <c r="D4" s="373"/>
      <c r="E4" s="372" t="s">
        <v>3</v>
      </c>
      <c r="F4" s="373"/>
      <c r="G4" s="372" t="s">
        <v>4</v>
      </c>
      <c r="H4" s="373"/>
      <c r="I4" s="374" t="s">
        <v>56</v>
      </c>
      <c r="J4" s="373"/>
    </row>
    <row r="5" spans="2:21" ht="80.25" customHeight="1" thickBot="1" x14ac:dyDescent="0.3">
      <c r="B5" s="98" t="s">
        <v>57</v>
      </c>
      <c r="C5" s="99" t="s">
        <v>58</v>
      </c>
      <c r="D5" s="99" t="s">
        <v>59</v>
      </c>
      <c r="E5" s="99" t="s">
        <v>60</v>
      </c>
      <c r="F5" s="99" t="s">
        <v>61</v>
      </c>
      <c r="G5" s="99" t="s">
        <v>60</v>
      </c>
      <c r="H5" s="99" t="s">
        <v>61</v>
      </c>
      <c r="I5" s="100" t="s">
        <v>60</v>
      </c>
      <c r="J5" s="99" t="s">
        <v>61</v>
      </c>
      <c r="O5" s="6"/>
      <c r="P5" s="6"/>
      <c r="Q5" s="6"/>
      <c r="R5" s="6"/>
    </row>
    <row r="6" spans="2:21" x14ac:dyDescent="0.25">
      <c r="B6" s="101">
        <v>39873</v>
      </c>
      <c r="C6" s="102">
        <v>7.4261138210334643</v>
      </c>
      <c r="D6" s="103">
        <v>-61.438514555384096</v>
      </c>
      <c r="E6" s="104">
        <v>17.490761534005461</v>
      </c>
      <c r="F6" s="103">
        <v>-25.366669212108189</v>
      </c>
      <c r="G6" s="105">
        <v>15.261191061525409</v>
      </c>
      <c r="H6" s="103">
        <v>-15.345631093088674</v>
      </c>
      <c r="I6" s="102">
        <v>63.623443757769891</v>
      </c>
      <c r="J6" s="106">
        <v>-5.7711799523784455</v>
      </c>
      <c r="O6" s="6"/>
      <c r="P6" s="107"/>
      <c r="R6" s="108"/>
      <c r="S6" s="108"/>
      <c r="T6" s="6"/>
      <c r="U6" s="6"/>
    </row>
    <row r="7" spans="2:21" x14ac:dyDescent="0.25">
      <c r="B7" s="109">
        <v>39965</v>
      </c>
      <c r="C7" s="108">
        <v>3.1840525409451814</v>
      </c>
      <c r="D7" s="110">
        <v>-60.095523265261797</v>
      </c>
      <c r="E7" s="111">
        <v>14.451530743355189</v>
      </c>
      <c r="F7" s="110">
        <v>-14.146272246849984</v>
      </c>
      <c r="G7" s="112">
        <v>12.506461260119522</v>
      </c>
      <c r="H7" s="113">
        <v>-29.742854274216342</v>
      </c>
      <c r="I7" s="108">
        <v>58.592117652921985</v>
      </c>
      <c r="J7" s="110">
        <v>-10.259102049387623</v>
      </c>
      <c r="R7" s="108"/>
      <c r="S7" s="108"/>
      <c r="T7" s="6"/>
      <c r="U7" s="6"/>
    </row>
    <row r="8" spans="2:21" x14ac:dyDescent="0.25">
      <c r="B8" s="109">
        <v>40057</v>
      </c>
      <c r="C8" s="108">
        <v>0.50512871098633561</v>
      </c>
      <c r="D8" s="110">
        <v>-27.717380767674488</v>
      </c>
      <c r="E8" s="111">
        <v>4.6710985383894732</v>
      </c>
      <c r="F8" s="110">
        <v>-12.548385500673334</v>
      </c>
      <c r="G8" s="112">
        <v>11.685105799955849</v>
      </c>
      <c r="H8" s="113">
        <v>13.374501722058248</v>
      </c>
      <c r="I8" s="108">
        <v>55.075452666928328</v>
      </c>
      <c r="J8" s="110">
        <v>-16.33599968678481</v>
      </c>
      <c r="R8" s="108"/>
      <c r="S8" s="108"/>
      <c r="T8" s="6"/>
      <c r="U8" s="6"/>
    </row>
    <row r="9" spans="2:21" x14ac:dyDescent="0.25">
      <c r="B9" s="109">
        <v>40148</v>
      </c>
      <c r="C9" s="108">
        <v>1.4112419140821952</v>
      </c>
      <c r="D9" s="110">
        <v>-41.228947590803408</v>
      </c>
      <c r="E9" s="111">
        <v>0.52634967058895477</v>
      </c>
      <c r="F9" s="110">
        <v>-17.934611947184777</v>
      </c>
      <c r="G9" s="112">
        <v>13.064310495954246</v>
      </c>
      <c r="H9" s="113">
        <v>19.511113184206451</v>
      </c>
      <c r="I9" s="108">
        <v>24.444308171667718</v>
      </c>
      <c r="J9" s="110">
        <v>9.2553138918444589</v>
      </c>
      <c r="R9" s="108"/>
      <c r="S9" s="108"/>
      <c r="T9" s="6"/>
      <c r="U9" s="6"/>
    </row>
    <row r="10" spans="2:21" x14ac:dyDescent="0.25">
      <c r="B10" s="109">
        <v>40238</v>
      </c>
      <c r="C10" s="108">
        <v>4.5739805368728348</v>
      </c>
      <c r="D10" s="110">
        <v>18.861525537696693</v>
      </c>
      <c r="E10" s="111">
        <v>0.45206453853234851</v>
      </c>
      <c r="F10" s="110">
        <v>2.3273755389688033</v>
      </c>
      <c r="G10" s="112">
        <v>14.779801716529946</v>
      </c>
      <c r="H10" s="113">
        <v>16.372880873185824</v>
      </c>
      <c r="I10" s="108">
        <v>17.189710600562471</v>
      </c>
      <c r="J10" s="110">
        <v>20.19755652690823</v>
      </c>
      <c r="R10" s="108"/>
      <c r="S10" s="108"/>
      <c r="T10" s="6"/>
      <c r="U10" s="6"/>
    </row>
    <row r="11" spans="2:21" x14ac:dyDescent="0.25">
      <c r="B11" s="109">
        <v>40330</v>
      </c>
      <c r="C11" s="108">
        <v>8.5717185371959825</v>
      </c>
      <c r="D11" s="110">
        <v>13.340983204213099</v>
      </c>
      <c r="E11" s="111">
        <v>1.6117786593028871</v>
      </c>
      <c r="F11" s="110">
        <v>21.830743748299952</v>
      </c>
      <c r="G11" s="112">
        <v>16.184535716165669</v>
      </c>
      <c r="H11" s="113">
        <v>15.704333575435756</v>
      </c>
      <c r="I11" s="108">
        <v>11.777506178215202</v>
      </c>
      <c r="J11" s="110">
        <v>9.9862566794641285</v>
      </c>
      <c r="R11" s="108"/>
      <c r="S11" s="108"/>
      <c r="T11" s="6"/>
      <c r="U11" s="6"/>
    </row>
    <row r="12" spans="2:21" x14ac:dyDescent="0.25">
      <c r="B12" s="109">
        <v>40422</v>
      </c>
      <c r="C12" s="108">
        <v>12.995731727908954</v>
      </c>
      <c r="D12" s="110">
        <v>24.386637161073114</v>
      </c>
      <c r="E12" s="111">
        <v>10.125428637083411</v>
      </c>
      <c r="F12" s="110">
        <v>48.923023552112419</v>
      </c>
      <c r="G12" s="112">
        <v>17.011696623312076</v>
      </c>
      <c r="H12" s="113">
        <v>10.907191897757585</v>
      </c>
      <c r="I12" s="108">
        <v>9.8153782662758982</v>
      </c>
      <c r="J12" s="110">
        <v>-15.884220633891935</v>
      </c>
      <c r="R12" s="108"/>
      <c r="S12" s="108"/>
      <c r="T12" s="6"/>
      <c r="U12" s="6"/>
    </row>
    <row r="13" spans="2:21" x14ac:dyDescent="0.25">
      <c r="B13" s="109">
        <v>40513</v>
      </c>
      <c r="C13" s="108">
        <v>16.200468484250941</v>
      </c>
      <c r="D13" s="110">
        <v>51.806103627977549</v>
      </c>
      <c r="E13" s="111">
        <v>18.929012486700316</v>
      </c>
      <c r="F13" s="110">
        <v>55.327510635406561</v>
      </c>
      <c r="G13" s="112">
        <v>17.07697078357819</v>
      </c>
      <c r="H13" s="113">
        <v>24.44134917522965</v>
      </c>
      <c r="I13" s="108">
        <v>12.118619525126917</v>
      </c>
      <c r="J13" s="110">
        <v>28.268409921164551</v>
      </c>
      <c r="R13" s="108"/>
      <c r="S13" s="108"/>
      <c r="T13" s="6"/>
      <c r="U13" s="6"/>
    </row>
    <row r="14" spans="2:21" x14ac:dyDescent="0.25">
      <c r="B14" s="109">
        <v>40603</v>
      </c>
      <c r="C14" s="108">
        <v>19.45686187199367</v>
      </c>
      <c r="D14" s="110">
        <v>16.538269645493749</v>
      </c>
      <c r="E14" s="111">
        <v>22.240624473816382</v>
      </c>
      <c r="F14" s="110">
        <v>13.044764596413369</v>
      </c>
      <c r="G14" s="112">
        <v>17.139290065716466</v>
      </c>
      <c r="H14" s="113">
        <v>-0.19778870166602991</v>
      </c>
      <c r="I14" s="108">
        <v>30.018507556569762</v>
      </c>
      <c r="J14" s="110">
        <v>29.813361610213661</v>
      </c>
      <c r="R14" s="108"/>
      <c r="S14" s="108"/>
      <c r="T14" s="6"/>
      <c r="U14" s="6"/>
    </row>
    <row r="15" spans="2:21" x14ac:dyDescent="0.25">
      <c r="B15" s="109">
        <v>40695</v>
      </c>
      <c r="C15" s="108">
        <v>24.50544216217294</v>
      </c>
      <c r="D15" s="110">
        <v>58.683051118741282</v>
      </c>
      <c r="E15" s="111">
        <v>23.06240517935969</v>
      </c>
      <c r="F15" s="110">
        <v>31.621557242613296</v>
      </c>
      <c r="G15" s="112">
        <v>18.340668917569516</v>
      </c>
      <c r="H15" s="113">
        <v>27.269131132340473</v>
      </c>
      <c r="I15" s="108">
        <v>34.60840786864501</v>
      </c>
      <c r="J15" s="110">
        <v>26.256747979437161</v>
      </c>
      <c r="R15" s="108"/>
      <c r="S15" s="108"/>
      <c r="T15" s="6"/>
      <c r="U15" s="6"/>
    </row>
    <row r="16" spans="2:21" x14ac:dyDescent="0.25">
      <c r="B16" s="109">
        <v>40787</v>
      </c>
      <c r="C16" s="108">
        <v>25.23352346496943</v>
      </c>
      <c r="D16" s="110">
        <v>29.561322591725041</v>
      </c>
      <c r="E16" s="111">
        <v>23.139248809694468</v>
      </c>
      <c r="F16" s="110">
        <v>43.515948418326772</v>
      </c>
      <c r="G16" s="112">
        <v>18.729057752386041</v>
      </c>
      <c r="H16" s="113">
        <v>23.764171922948812</v>
      </c>
      <c r="I16" s="108">
        <v>37.534865000045549</v>
      </c>
      <c r="J16" s="110">
        <v>28.382600532843284</v>
      </c>
      <c r="R16" s="108"/>
      <c r="S16" s="108"/>
      <c r="T16" s="6"/>
      <c r="U16" s="6"/>
    </row>
    <row r="17" spans="2:21" x14ac:dyDescent="0.25">
      <c r="B17" s="109">
        <v>40878</v>
      </c>
      <c r="C17" s="108">
        <v>25.047145202110421</v>
      </c>
      <c r="D17" s="110">
        <v>20.964664828486498</v>
      </c>
      <c r="E17" s="111">
        <v>18.729129326484294</v>
      </c>
      <c r="F17" s="110">
        <v>16.252556407540659</v>
      </c>
      <c r="G17" s="112">
        <v>19.454835361584074</v>
      </c>
      <c r="H17" s="113">
        <v>23.190670598412179</v>
      </c>
      <c r="I17" s="108">
        <v>38.311595104117281</v>
      </c>
      <c r="J17" s="110">
        <v>15.092215983946911</v>
      </c>
      <c r="R17" s="108"/>
      <c r="S17" s="108"/>
      <c r="T17" s="6"/>
      <c r="U17" s="6"/>
    </row>
    <row r="18" spans="2:21" x14ac:dyDescent="0.25">
      <c r="B18" s="109">
        <v>40969</v>
      </c>
      <c r="C18" s="108">
        <v>24.761273444550568</v>
      </c>
      <c r="D18" s="110">
        <v>1.9411022805851563</v>
      </c>
      <c r="E18" s="111">
        <v>16.107479691439018</v>
      </c>
      <c r="F18" s="110">
        <v>14.3595575700231</v>
      </c>
      <c r="G18" s="112">
        <v>19.407547339345243</v>
      </c>
      <c r="H18" s="113">
        <v>0.24302404871568581</v>
      </c>
      <c r="I18" s="108">
        <v>23.002930312856272</v>
      </c>
      <c r="J18" s="110">
        <v>14.522367013144786</v>
      </c>
      <c r="R18" s="108"/>
      <c r="S18" s="108"/>
      <c r="T18" s="6"/>
      <c r="U18" s="6"/>
    </row>
    <row r="19" spans="2:21" x14ac:dyDescent="0.25">
      <c r="B19" s="109">
        <v>41061</v>
      </c>
      <c r="C19" s="108">
        <v>21.148017235887306</v>
      </c>
      <c r="D19" s="110">
        <v>-18.683690483436958</v>
      </c>
      <c r="E19" s="111">
        <v>14.999727058278101</v>
      </c>
      <c r="F19" s="110">
        <v>0.29691490271196219</v>
      </c>
      <c r="G19" s="112">
        <v>18.387049465976773</v>
      </c>
      <c r="H19" s="113">
        <v>9.7276453584821052</v>
      </c>
      <c r="I19" s="108">
        <v>21.15818085438006</v>
      </c>
      <c r="J19" s="110">
        <v>-8.840094496802763</v>
      </c>
      <c r="Q19" s="114"/>
      <c r="R19" s="115"/>
      <c r="S19" s="108"/>
      <c r="T19" s="6"/>
      <c r="U19" s="6"/>
    </row>
    <row r="20" spans="2:21" x14ac:dyDescent="0.25">
      <c r="B20" s="109">
        <v>41153</v>
      </c>
      <c r="C20" s="108">
        <v>19.213272638746304</v>
      </c>
      <c r="D20" s="110">
        <v>-13.777358889603105</v>
      </c>
      <c r="E20" s="111">
        <v>12.292533744473989</v>
      </c>
      <c r="F20" s="110">
        <v>-6.2192621662344907</v>
      </c>
      <c r="G20" s="112">
        <v>14.876168175897902</v>
      </c>
      <c r="H20" s="113">
        <v>13.71374085108471</v>
      </c>
      <c r="I20" s="108">
        <v>20.781380579176066</v>
      </c>
      <c r="J20" s="110">
        <v>4.8717555007636539</v>
      </c>
      <c r="L20" s="114"/>
      <c r="M20" s="114"/>
      <c r="Q20" s="7"/>
      <c r="R20" s="116"/>
      <c r="S20" s="108"/>
      <c r="T20" s="6"/>
      <c r="U20" s="6"/>
    </row>
    <row r="21" spans="2:21" x14ac:dyDescent="0.25">
      <c r="B21" s="109">
        <v>41244</v>
      </c>
      <c r="C21" s="108">
        <v>17.21252209535993</v>
      </c>
      <c r="D21" s="110">
        <v>-1.6439123012226726</v>
      </c>
      <c r="E21" s="111">
        <v>13.112504800433666</v>
      </c>
      <c r="F21" s="110">
        <v>9.1148838596783897</v>
      </c>
      <c r="G21" s="112">
        <v>14.344265730120881</v>
      </c>
      <c r="H21" s="113">
        <v>20.835212008264762</v>
      </c>
      <c r="I21" s="108">
        <v>19.725277475663038</v>
      </c>
      <c r="J21" s="110">
        <v>8.5329162765070059</v>
      </c>
      <c r="L21" s="7"/>
      <c r="M21" s="7"/>
      <c r="Q21" s="7"/>
      <c r="R21" s="116"/>
      <c r="S21" s="108"/>
      <c r="T21" s="6"/>
      <c r="U21" s="6"/>
    </row>
    <row r="22" spans="2:21" x14ac:dyDescent="0.25">
      <c r="B22" s="109">
        <v>41334</v>
      </c>
      <c r="C22" s="108">
        <v>14.904486117318051</v>
      </c>
      <c r="D22" s="110">
        <v>-48.856766401392591</v>
      </c>
      <c r="E22" s="111">
        <v>13.586711059308975</v>
      </c>
      <c r="F22" s="110">
        <v>-36.15847330979885</v>
      </c>
      <c r="G22" s="112">
        <v>13.445014324863962</v>
      </c>
      <c r="H22" s="113">
        <v>-8.8200276969622635</v>
      </c>
      <c r="I22" s="108">
        <v>19.017869153411169</v>
      </c>
      <c r="J22" s="110">
        <v>-1.3210520004265442</v>
      </c>
      <c r="L22" s="7"/>
      <c r="M22" s="7"/>
      <c r="Q22" s="7"/>
      <c r="R22" s="116"/>
      <c r="S22" s="108"/>
      <c r="T22" s="6"/>
      <c r="U22" s="6"/>
    </row>
    <row r="23" spans="2:21" x14ac:dyDescent="0.25">
      <c r="B23" s="109">
        <v>41426</v>
      </c>
      <c r="C23" s="108">
        <v>13.227435179109603</v>
      </c>
      <c r="D23" s="110">
        <v>7.8063591507559424</v>
      </c>
      <c r="E23" s="111">
        <v>15.627133004162408</v>
      </c>
      <c r="F23" s="110">
        <v>3.2480111607320441</v>
      </c>
      <c r="G23" s="112">
        <v>13.957761942833429</v>
      </c>
      <c r="H23" s="113">
        <v>41.757698962011389</v>
      </c>
      <c r="I23" s="108">
        <v>20.267215412091822</v>
      </c>
      <c r="J23" s="110">
        <v>0.67413312958954208</v>
      </c>
      <c r="L23" s="7"/>
      <c r="M23" s="7"/>
      <c r="Q23" s="7"/>
      <c r="R23" s="116"/>
      <c r="S23" s="108"/>
      <c r="T23" s="6"/>
      <c r="U23" s="6"/>
    </row>
    <row r="24" spans="2:21" x14ac:dyDescent="0.25">
      <c r="B24" s="109">
        <v>41518</v>
      </c>
      <c r="C24" s="108">
        <v>12.679612728601297</v>
      </c>
      <c r="D24" s="110">
        <v>13.140152081813017</v>
      </c>
      <c r="E24" s="111">
        <v>15.318970108898622</v>
      </c>
      <c r="F24" s="110">
        <v>6.9419764304857257</v>
      </c>
      <c r="G24" s="112">
        <v>17.784249201004428</v>
      </c>
      <c r="H24" s="113">
        <v>37.420412360156305</v>
      </c>
      <c r="I24" s="108">
        <v>19.201085207520443</v>
      </c>
      <c r="J24" s="110">
        <v>4.3239539300874821</v>
      </c>
      <c r="L24" s="7"/>
      <c r="M24" s="7"/>
      <c r="R24" s="108"/>
      <c r="S24" s="108"/>
      <c r="T24" s="6"/>
      <c r="U24" s="6"/>
    </row>
    <row r="25" spans="2:21" x14ac:dyDescent="0.25">
      <c r="B25" s="109">
        <v>41609</v>
      </c>
      <c r="C25" s="108">
        <v>11.917728330015255</v>
      </c>
      <c r="D25" s="113">
        <v>21.996714369601101</v>
      </c>
      <c r="E25" s="108">
        <v>11.388139772158357</v>
      </c>
      <c r="F25" s="113">
        <v>14.009277407120205</v>
      </c>
      <c r="G25" s="117">
        <v>19.455415139901703</v>
      </c>
      <c r="H25" s="113">
        <v>38.33328336953354</v>
      </c>
      <c r="I25" s="108">
        <v>17.345277806111259</v>
      </c>
      <c r="J25" s="110">
        <v>15.888273729927255</v>
      </c>
      <c r="R25" s="108"/>
      <c r="S25" s="108"/>
      <c r="T25" s="6"/>
      <c r="U25" s="6"/>
    </row>
    <row r="26" spans="2:21" x14ac:dyDescent="0.25">
      <c r="B26" s="109">
        <v>41699</v>
      </c>
      <c r="C26" s="108">
        <v>11.535354504244633</v>
      </c>
      <c r="D26" s="113">
        <v>-19.529064046001324</v>
      </c>
      <c r="E26" s="108">
        <v>13.276460353140806</v>
      </c>
      <c r="F26" s="113">
        <v>-15.788308154450286</v>
      </c>
      <c r="G26" s="118">
        <v>20.614963520451226</v>
      </c>
      <c r="H26" s="113">
        <v>5.4716699286009982</v>
      </c>
      <c r="I26" s="108">
        <v>16.090411221022016</v>
      </c>
      <c r="J26" s="110">
        <v>-5.2821605563966516</v>
      </c>
      <c r="R26" s="108"/>
      <c r="S26" s="108"/>
      <c r="T26" s="6"/>
      <c r="U26" s="6"/>
    </row>
    <row r="27" spans="2:21" x14ac:dyDescent="0.25">
      <c r="B27" s="109">
        <v>41791</v>
      </c>
      <c r="C27" s="108">
        <v>11.828220931570389</v>
      </c>
      <c r="D27" s="113">
        <v>5.6362994244033144</v>
      </c>
      <c r="E27" s="108">
        <v>12.43092112692079</v>
      </c>
      <c r="F27" s="113">
        <v>11.565837357775749</v>
      </c>
      <c r="G27" s="118">
        <v>21.2944438161569</v>
      </c>
      <c r="H27" s="113">
        <v>27.520880005752357</v>
      </c>
      <c r="I27" s="108">
        <v>13.772169011612512</v>
      </c>
      <c r="J27" s="110">
        <v>9.97215122566943</v>
      </c>
      <c r="R27" s="108"/>
      <c r="S27" s="108"/>
      <c r="T27" s="6"/>
      <c r="U27" s="6"/>
    </row>
    <row r="28" spans="2:21" x14ac:dyDescent="0.25">
      <c r="B28" s="109">
        <v>41883</v>
      </c>
      <c r="C28" s="108">
        <v>12.12259652810892</v>
      </c>
      <c r="D28" s="113">
        <v>1.1053231152901835</v>
      </c>
      <c r="E28" s="108">
        <v>11.252235945082067</v>
      </c>
      <c r="F28" s="113">
        <v>11.26667503824088</v>
      </c>
      <c r="G28" s="118">
        <v>19.967183622231531</v>
      </c>
      <c r="H28" s="113">
        <v>26.359239520584872</v>
      </c>
      <c r="I28" s="108">
        <v>11.346895364444865</v>
      </c>
      <c r="J28" s="110">
        <v>18.181276467890196</v>
      </c>
      <c r="R28" s="108"/>
      <c r="S28" s="108"/>
      <c r="T28" s="6"/>
      <c r="U28" s="6"/>
    </row>
    <row r="29" spans="2:21" x14ac:dyDescent="0.25">
      <c r="B29" s="109">
        <v>41974</v>
      </c>
      <c r="C29" s="7">
        <v>13.005246594211716</v>
      </c>
      <c r="D29" s="113">
        <v>44.638774939660124</v>
      </c>
      <c r="E29" s="7">
        <v>15.513781995489605</v>
      </c>
      <c r="F29" s="113">
        <v>31.233607797758939</v>
      </c>
      <c r="G29" s="119">
        <v>17.901541756467225</v>
      </c>
      <c r="H29" s="113">
        <v>15.373049860759219</v>
      </c>
      <c r="I29" s="7">
        <v>9.446399984853926</v>
      </c>
      <c r="J29" s="110">
        <v>6.0717152452987024</v>
      </c>
      <c r="R29" s="108"/>
      <c r="S29" s="108"/>
      <c r="T29" s="6"/>
      <c r="U29" s="6"/>
    </row>
    <row r="30" spans="2:21" x14ac:dyDescent="0.25">
      <c r="B30" s="109">
        <v>42064</v>
      </c>
      <c r="C30" s="108">
        <v>13.226508903143742</v>
      </c>
      <c r="D30" s="113">
        <v>5.743970345203266</v>
      </c>
      <c r="E30" s="108">
        <v>18.229188418377706</v>
      </c>
      <c r="F30" s="113">
        <v>26.328290183640888</v>
      </c>
      <c r="G30" s="118">
        <v>16.380429567954891</v>
      </c>
      <c r="H30" s="113">
        <v>7.0270426939648534</v>
      </c>
      <c r="I30" s="108">
        <v>19.429270220309558</v>
      </c>
      <c r="J30" s="110">
        <v>-0.23815885711275642</v>
      </c>
      <c r="R30" s="108"/>
      <c r="S30" s="108"/>
      <c r="T30" s="6"/>
      <c r="U30" s="6"/>
    </row>
    <row r="31" spans="2:21" x14ac:dyDescent="0.25">
      <c r="B31" s="109">
        <v>42156</v>
      </c>
      <c r="C31" s="108">
        <v>13.722222916255467</v>
      </c>
      <c r="D31" s="113">
        <v>-7.1496326128352772</v>
      </c>
      <c r="E31" s="108">
        <v>17.321748898040035</v>
      </c>
      <c r="F31" s="113">
        <v>7.9001231751041994</v>
      </c>
      <c r="G31" s="108">
        <v>14.890907509373946</v>
      </c>
      <c r="H31" s="113">
        <v>-5.6199355839129854</v>
      </c>
      <c r="I31" s="108">
        <v>17.760059414822681</v>
      </c>
      <c r="J31" s="110">
        <v>-6.0785403584994802</v>
      </c>
      <c r="R31" s="108"/>
      <c r="S31" s="108"/>
      <c r="T31" s="6"/>
      <c r="U31" s="6"/>
    </row>
    <row r="32" spans="2:21" x14ac:dyDescent="0.25">
      <c r="B32" s="109">
        <v>42248</v>
      </c>
      <c r="C32" s="108">
        <v>12.895712275156001</v>
      </c>
      <c r="D32" s="113">
        <v>11.764709492778938</v>
      </c>
      <c r="E32" s="108">
        <v>21.809723094637668</v>
      </c>
      <c r="F32" s="113">
        <v>23.951941011098622</v>
      </c>
      <c r="G32" s="108">
        <v>14.983762314060485</v>
      </c>
      <c r="H32" s="113">
        <v>-6.7125163338172156</v>
      </c>
      <c r="I32" s="108">
        <v>15.804879732190447</v>
      </c>
      <c r="J32" s="110">
        <v>20.671855344570986</v>
      </c>
      <c r="R32" s="6"/>
      <c r="S32" s="6"/>
      <c r="T32" s="6"/>
      <c r="U32" s="6"/>
    </row>
    <row r="33" spans="2:21" x14ac:dyDescent="0.25">
      <c r="B33" s="109">
        <v>42339</v>
      </c>
      <c r="C33" s="108">
        <v>11.822366406634544</v>
      </c>
      <c r="D33" s="113">
        <v>-4.6728254802521629</v>
      </c>
      <c r="E33" s="108">
        <v>17.704713761483369</v>
      </c>
      <c r="F33" s="113">
        <v>43.297234181871112</v>
      </c>
      <c r="G33" s="108">
        <v>15.321017808969884</v>
      </c>
      <c r="H33" s="113">
        <v>6.4953182061773251</v>
      </c>
      <c r="I33" s="108">
        <v>15.291389638555364</v>
      </c>
      <c r="J33" s="110">
        <v>-12.467661785051773</v>
      </c>
      <c r="R33" s="6"/>
      <c r="S33" s="6"/>
      <c r="T33" s="6"/>
      <c r="U33" s="6"/>
    </row>
    <row r="34" spans="2:21" x14ac:dyDescent="0.25">
      <c r="B34" s="109">
        <v>42430</v>
      </c>
      <c r="C34" s="108">
        <v>11.397820002000225</v>
      </c>
      <c r="D34" s="113">
        <v>-13.215377154477101</v>
      </c>
      <c r="E34" s="108">
        <v>13.387027595493306</v>
      </c>
      <c r="F34" s="113">
        <v>-24.958106894358451</v>
      </c>
      <c r="G34" s="108">
        <v>13.883415492857122</v>
      </c>
      <c r="H34" s="113">
        <v>6.1758899143441868</v>
      </c>
      <c r="I34" s="108">
        <v>4.0374262608223743</v>
      </c>
      <c r="J34" s="110">
        <v>-18.617978872549131</v>
      </c>
      <c r="R34" s="6"/>
      <c r="S34" s="6"/>
      <c r="T34" s="6"/>
      <c r="U34" s="6"/>
    </row>
    <row r="35" spans="2:21" x14ac:dyDescent="0.25">
      <c r="B35" s="109">
        <v>42522</v>
      </c>
      <c r="C35" s="108">
        <v>11.735090751367117</v>
      </c>
      <c r="D35" s="113">
        <v>-17.517089608582101</v>
      </c>
      <c r="E35" s="108">
        <v>10.902883650248828</v>
      </c>
      <c r="F35" s="113">
        <v>-13.225571434264669</v>
      </c>
      <c r="G35" s="108">
        <v>14.389524680576326</v>
      </c>
      <c r="H35" s="113">
        <v>11.095571136413383</v>
      </c>
      <c r="I35" s="108">
        <v>4.4468129493839825</v>
      </c>
      <c r="J35" s="110">
        <v>-5.8239580130822066</v>
      </c>
      <c r="O35" s="6"/>
      <c r="P35" s="6"/>
      <c r="Q35" s="6"/>
      <c r="R35" s="6"/>
      <c r="T35" s="120"/>
    </row>
    <row r="36" spans="2:21" x14ac:dyDescent="0.25">
      <c r="B36" s="109">
        <v>42614</v>
      </c>
      <c r="C36" s="108">
        <v>12.194477244057001</v>
      </c>
      <c r="D36" s="113">
        <v>-44.806225401132302</v>
      </c>
      <c r="E36" s="108">
        <v>6.2494121474863551</v>
      </c>
      <c r="F36" s="113">
        <v>-28.169784233078062</v>
      </c>
      <c r="G36" s="108">
        <v>13.522647880277887</v>
      </c>
      <c r="H36" s="113">
        <v>6.6585682831710669</v>
      </c>
      <c r="I36" s="108">
        <v>6.3062729129652553</v>
      </c>
      <c r="J36" s="110">
        <v>25.449068964699318</v>
      </c>
      <c r="O36" s="6"/>
      <c r="P36" s="6"/>
      <c r="Q36" s="6"/>
      <c r="R36" s="6"/>
      <c r="T36" s="120"/>
    </row>
    <row r="37" spans="2:21" x14ac:dyDescent="0.25">
      <c r="B37" s="109">
        <v>42705</v>
      </c>
      <c r="C37" s="108">
        <v>13.183805818327542</v>
      </c>
      <c r="D37" s="113">
        <v>-38.298724730041847</v>
      </c>
      <c r="E37" s="108">
        <v>4.1124211767247232</v>
      </c>
      <c r="F37" s="113">
        <v>14.287215275430196</v>
      </c>
      <c r="G37" s="69">
        <v>12.807517442746574</v>
      </c>
      <c r="H37" s="113">
        <v>6.8814770887604073</v>
      </c>
      <c r="I37" s="108">
        <v>6.6647027798399483</v>
      </c>
      <c r="J37" s="110">
        <v>37.70741140143231</v>
      </c>
      <c r="O37" s="6"/>
      <c r="P37" s="6"/>
      <c r="Q37" s="6"/>
      <c r="R37" s="6"/>
      <c r="T37" s="120"/>
    </row>
    <row r="38" spans="2:21" x14ac:dyDescent="0.25">
      <c r="B38" s="109">
        <v>42795</v>
      </c>
      <c r="C38" s="108">
        <v>13.667998604074839</v>
      </c>
      <c r="D38" s="113">
        <v>-36.789572445228337</v>
      </c>
      <c r="E38" s="108">
        <v>2.8688352242885795</v>
      </c>
      <c r="F38" s="113">
        <v>-18.054864891050901</v>
      </c>
      <c r="G38" s="69">
        <v>13.491076332171925</v>
      </c>
      <c r="H38" s="113">
        <v>0.36394511333997542</v>
      </c>
      <c r="I38" s="108">
        <v>8.1154892897335138</v>
      </c>
      <c r="J38" s="110">
        <v>-8.6001133454496864E-2</v>
      </c>
      <c r="O38" s="6"/>
      <c r="P38" s="6"/>
      <c r="Q38" s="6"/>
      <c r="R38" s="6"/>
      <c r="T38" s="120"/>
    </row>
    <row r="39" spans="2:21" x14ac:dyDescent="0.25">
      <c r="B39" s="109">
        <v>42887</v>
      </c>
      <c r="C39" s="108"/>
      <c r="D39" s="113">
        <v>-42.902555873368684</v>
      </c>
      <c r="E39" s="108"/>
      <c r="F39" s="113">
        <v>-46.146693534128552</v>
      </c>
      <c r="G39" s="69"/>
      <c r="H39" s="113">
        <v>5.8597999938608032</v>
      </c>
      <c r="I39" s="108"/>
      <c r="J39" s="110">
        <v>0.17410363325491196</v>
      </c>
      <c r="O39" s="6"/>
      <c r="P39" s="6"/>
      <c r="Q39" s="6"/>
      <c r="R39" s="6"/>
      <c r="T39" s="120"/>
    </row>
    <row r="40" spans="2:21" x14ac:dyDescent="0.25">
      <c r="B40" s="107"/>
      <c r="C40" s="108"/>
      <c r="D40" s="108"/>
      <c r="E40" s="108"/>
      <c r="F40" s="108"/>
      <c r="G40" s="108"/>
      <c r="H40" s="108"/>
      <c r="I40" s="108"/>
      <c r="J40" s="108"/>
      <c r="T40" s="120"/>
    </row>
    <row r="41" spans="2:21" x14ac:dyDescent="0.25">
      <c r="B41" s="107"/>
      <c r="C41" s="108"/>
      <c r="D41" s="108"/>
      <c r="E41" s="108"/>
      <c r="F41" s="108"/>
      <c r="G41" s="108"/>
      <c r="H41" s="108"/>
      <c r="I41" s="108"/>
      <c r="M41" s="108"/>
      <c r="Q41" s="7"/>
      <c r="T41" s="120"/>
    </row>
    <row r="42" spans="2:21" x14ac:dyDescent="0.25">
      <c r="B42" s="121" t="s">
        <v>36</v>
      </c>
      <c r="C42" s="122"/>
      <c r="D42" s="122"/>
      <c r="E42" s="122"/>
      <c r="F42" s="122"/>
      <c r="G42" s="122"/>
      <c r="H42" s="122"/>
      <c r="I42" s="122"/>
      <c r="J42" s="122"/>
      <c r="K42" s="71"/>
      <c r="L42" s="71"/>
      <c r="M42" s="71"/>
      <c r="N42" s="71"/>
      <c r="O42" s="71"/>
      <c r="P42" s="71"/>
      <c r="T42" s="120"/>
    </row>
    <row r="43" spans="2:21" ht="21.75" customHeight="1" x14ac:dyDescent="0.25">
      <c r="B43" s="123" t="s">
        <v>62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1"/>
      <c r="T43" s="120"/>
    </row>
    <row r="44" spans="2:21" ht="18.75" customHeight="1" x14ac:dyDescent="0.35">
      <c r="B44" s="71"/>
      <c r="C44" s="71"/>
      <c r="D44" s="124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T44" s="120"/>
    </row>
    <row r="45" spans="2:21" ht="18.75" x14ac:dyDescent="0.3">
      <c r="B45" s="71"/>
      <c r="C45" s="125" t="s">
        <v>63</v>
      </c>
      <c r="D45" s="71"/>
      <c r="E45" s="71"/>
      <c r="F45" s="71"/>
      <c r="G45" s="71"/>
      <c r="H45" s="71"/>
      <c r="I45" s="126" t="s">
        <v>64</v>
      </c>
      <c r="J45" s="71"/>
      <c r="K45" s="71"/>
      <c r="L45" s="71"/>
      <c r="M45" s="71"/>
      <c r="N45" s="71"/>
      <c r="O45" s="71"/>
      <c r="P45" s="71"/>
      <c r="T45" s="120"/>
    </row>
    <row r="46" spans="2:21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T46" s="120"/>
    </row>
    <row r="47" spans="2:21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T47" s="120"/>
    </row>
    <row r="48" spans="2:21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T48" s="120"/>
    </row>
    <row r="49" spans="2:20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T49" s="120"/>
    </row>
    <row r="50" spans="2:20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T50" s="120"/>
    </row>
    <row r="51" spans="2:20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T51" s="120"/>
    </row>
    <row r="52" spans="2:20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T52" s="120"/>
    </row>
    <row r="53" spans="2:20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T53" s="120"/>
    </row>
    <row r="54" spans="2:20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T54" s="120"/>
    </row>
    <row r="55" spans="2:20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T55" s="120"/>
    </row>
    <row r="56" spans="2:20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T56" s="120"/>
    </row>
    <row r="57" spans="2:20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T57" s="120"/>
    </row>
    <row r="58" spans="2:20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T58" s="120"/>
    </row>
    <row r="59" spans="2:20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T59" s="120"/>
    </row>
    <row r="60" spans="2:20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T60" s="120"/>
    </row>
    <row r="61" spans="2:20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T61" s="120"/>
    </row>
    <row r="62" spans="2:20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T62" s="120"/>
    </row>
    <row r="63" spans="2:20" ht="18.75" x14ac:dyDescent="0.3">
      <c r="B63" s="71"/>
      <c r="C63" s="126" t="s">
        <v>65</v>
      </c>
      <c r="D63" s="71"/>
      <c r="E63" s="71"/>
      <c r="F63" s="71"/>
      <c r="G63" s="71"/>
      <c r="H63" s="71"/>
      <c r="I63" s="126" t="s">
        <v>66</v>
      </c>
      <c r="J63" s="71"/>
      <c r="K63" s="71"/>
      <c r="L63" s="71"/>
      <c r="M63" s="71"/>
      <c r="N63" s="71"/>
      <c r="O63" s="71"/>
      <c r="P63" s="71"/>
      <c r="T63" s="120"/>
    </row>
    <row r="64" spans="2:20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T64" s="120"/>
    </row>
    <row r="65" spans="2:20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T65" s="120"/>
    </row>
    <row r="66" spans="2:20" ht="21" x14ac:dyDescent="0.35">
      <c r="B66" s="71"/>
      <c r="C66" s="71"/>
      <c r="D66" s="124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T66" s="120"/>
    </row>
    <row r="67" spans="2:20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T67" s="120"/>
    </row>
    <row r="68" spans="2:20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T68" s="120"/>
    </row>
    <row r="69" spans="2:20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T69" s="120"/>
    </row>
    <row r="70" spans="2:20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T70" s="120"/>
    </row>
    <row r="71" spans="2:20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T71" s="120"/>
    </row>
    <row r="72" spans="2:20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T72" s="120"/>
    </row>
    <row r="73" spans="2:20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T73" s="120"/>
    </row>
    <row r="74" spans="2:20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T74" s="120"/>
    </row>
    <row r="75" spans="2:20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T75" s="120"/>
    </row>
    <row r="76" spans="2:20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T76" s="120"/>
    </row>
    <row r="77" spans="2:20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T77" s="120"/>
    </row>
    <row r="78" spans="2:20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T78" s="120"/>
    </row>
    <row r="79" spans="2:20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T79" s="120"/>
    </row>
    <row r="80" spans="2:20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T80" s="120"/>
    </row>
    <row r="81" spans="2:20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T81" s="120"/>
    </row>
    <row r="82" spans="2:20" ht="15.75" x14ac:dyDescent="0.25">
      <c r="B82" s="71"/>
      <c r="C82" s="71"/>
      <c r="D82" s="127"/>
      <c r="E82" s="128" t="s">
        <v>59</v>
      </c>
      <c r="F82" s="128"/>
      <c r="G82" s="128"/>
      <c r="H82" s="128"/>
      <c r="I82" s="127"/>
      <c r="J82" s="128" t="s">
        <v>58</v>
      </c>
      <c r="K82" s="128"/>
      <c r="L82" s="128"/>
      <c r="M82" s="128"/>
      <c r="N82" s="71"/>
      <c r="O82" s="71"/>
      <c r="P82" s="71"/>
      <c r="T82" s="120"/>
    </row>
    <row r="83" spans="2:20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T83" s="120"/>
    </row>
    <row r="84" spans="2:20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T84" s="120"/>
    </row>
    <row r="85" spans="2:20" x14ac:dyDescent="0.25">
      <c r="B85" s="129" t="s">
        <v>126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T85" s="120"/>
    </row>
    <row r="86" spans="2:20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T86" s="120"/>
    </row>
    <row r="87" spans="2:20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T87" s="120"/>
    </row>
    <row r="88" spans="2:20" x14ac:dyDescent="0.25">
      <c r="B88" s="130"/>
      <c r="C88" s="130"/>
      <c r="D88" s="130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T88" s="120"/>
    </row>
    <row r="89" spans="2:20" x14ac:dyDescent="0.25">
      <c r="T89" s="120"/>
    </row>
    <row r="90" spans="2:20" x14ac:dyDescent="0.25">
      <c r="T90" s="120"/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scale="4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3"/>
  <sheetViews>
    <sheetView view="pageBreakPreview" topLeftCell="A40" zoomScale="80" zoomScaleNormal="85" zoomScaleSheetLayoutView="80" workbookViewId="0">
      <selection activeCell="P33" sqref="P33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8" t="s">
        <v>49</v>
      </c>
      <c r="C2" s="389"/>
      <c r="D2" s="389"/>
      <c r="E2" s="389"/>
      <c r="F2" s="389"/>
      <c r="G2" s="389"/>
      <c r="H2" s="389"/>
      <c r="I2" s="390"/>
    </row>
    <row r="4" spans="2:30" ht="18.75" x14ac:dyDescent="0.3">
      <c r="B4" s="2"/>
      <c r="C4" s="2"/>
      <c r="D4" s="391" t="s">
        <v>18</v>
      </c>
      <c r="E4" s="391"/>
      <c r="F4" s="391"/>
      <c r="G4" s="391"/>
      <c r="H4" s="391"/>
      <c r="I4" s="391"/>
    </row>
    <row r="5" spans="2:30" ht="80.25" customHeight="1" x14ac:dyDescent="0.25">
      <c r="B5" s="2"/>
      <c r="C5" s="2"/>
      <c r="D5" s="375" t="s">
        <v>19</v>
      </c>
      <c r="E5" s="375"/>
      <c r="F5" s="375"/>
      <c r="G5" s="375" t="s">
        <v>20</v>
      </c>
      <c r="H5" s="375"/>
      <c r="I5" s="375"/>
    </row>
    <row r="6" spans="2:30" x14ac:dyDescent="0.25">
      <c r="B6" s="2"/>
      <c r="C6" s="2"/>
      <c r="D6" s="3" t="s">
        <v>21</v>
      </c>
      <c r="E6" s="3" t="s">
        <v>23</v>
      </c>
      <c r="F6" s="3" t="s">
        <v>22</v>
      </c>
      <c r="G6" s="3" t="s">
        <v>21</v>
      </c>
      <c r="H6" s="3" t="s">
        <v>23</v>
      </c>
      <c r="I6" s="3" t="s">
        <v>22</v>
      </c>
      <c r="AC6" s="375"/>
      <c r="AD6" s="375"/>
    </row>
    <row r="7" spans="2:30" x14ac:dyDescent="0.25">
      <c r="B7" s="2"/>
      <c r="C7" s="11">
        <v>39539</v>
      </c>
      <c r="D7" s="19">
        <v>0.42857139999999999</v>
      </c>
      <c r="E7" s="19">
        <v>0.57142859999999995</v>
      </c>
      <c r="F7" s="19">
        <v>0</v>
      </c>
      <c r="G7" s="2"/>
      <c r="H7" s="2"/>
      <c r="I7" s="2"/>
      <c r="J7" s="12">
        <f t="shared" ref="J7:J45" si="0">+SUM(D7:F7)</f>
        <v>1</v>
      </c>
      <c r="AC7" s="17"/>
      <c r="AD7" s="17"/>
    </row>
    <row r="8" spans="2:30" x14ac:dyDescent="0.25">
      <c r="B8" s="2"/>
      <c r="C8" s="11">
        <v>39630</v>
      </c>
      <c r="D8" s="19">
        <v>0.6</v>
      </c>
      <c r="E8" s="19">
        <v>0.4</v>
      </c>
      <c r="F8" s="19">
        <v>0</v>
      </c>
      <c r="G8" s="19">
        <v>0.28571429999999998</v>
      </c>
      <c r="H8" s="19">
        <v>0.71428570000000002</v>
      </c>
      <c r="I8" s="19">
        <v>0</v>
      </c>
      <c r="J8" s="12">
        <f t="shared" si="0"/>
        <v>1</v>
      </c>
      <c r="AB8" s="4"/>
      <c r="AC8" s="20"/>
      <c r="AD8" s="21"/>
    </row>
    <row r="9" spans="2:30" x14ac:dyDescent="0.25">
      <c r="B9" s="2"/>
      <c r="C9" s="11">
        <v>39722</v>
      </c>
      <c r="D9" s="19">
        <v>0.41176469999999998</v>
      </c>
      <c r="E9" s="19">
        <v>0.58823530000000002</v>
      </c>
      <c r="F9" s="19">
        <v>0</v>
      </c>
      <c r="G9" s="19">
        <v>0.53333339999999996</v>
      </c>
      <c r="H9" s="19">
        <v>0.46666669999999999</v>
      </c>
      <c r="I9" s="19">
        <v>0</v>
      </c>
      <c r="J9" s="12">
        <f t="shared" si="0"/>
        <v>1</v>
      </c>
      <c r="AB9" s="4"/>
      <c r="AC9" s="20"/>
      <c r="AD9" s="21"/>
    </row>
    <row r="10" spans="2:30" x14ac:dyDescent="0.25">
      <c r="B10" s="2"/>
      <c r="C10" s="11">
        <v>39783</v>
      </c>
      <c r="D10" s="19">
        <v>0.71400000000000008</v>
      </c>
      <c r="E10" s="19">
        <v>0.28600000000000003</v>
      </c>
      <c r="F10" s="19">
        <v>0</v>
      </c>
      <c r="G10" s="19">
        <v>0.70588240000000002</v>
      </c>
      <c r="H10" s="19">
        <v>0.29411769999999998</v>
      </c>
      <c r="I10" s="19">
        <v>0</v>
      </c>
      <c r="J10" s="12">
        <f t="shared" si="0"/>
        <v>1</v>
      </c>
      <c r="AB10" s="4"/>
      <c r="AC10" s="20"/>
      <c r="AD10" s="21"/>
    </row>
    <row r="11" spans="2:30" x14ac:dyDescent="0.25">
      <c r="B11" s="2"/>
      <c r="C11" s="11">
        <v>39873</v>
      </c>
      <c r="D11" s="19">
        <v>0.5</v>
      </c>
      <c r="E11" s="19">
        <v>0.5</v>
      </c>
      <c r="F11" s="19">
        <v>0</v>
      </c>
      <c r="G11" s="19">
        <v>0.71400000000000008</v>
      </c>
      <c r="H11" s="19">
        <v>0.28600000000000003</v>
      </c>
      <c r="I11" s="19">
        <v>0</v>
      </c>
      <c r="J11" s="12">
        <f t="shared" si="0"/>
        <v>1</v>
      </c>
      <c r="AB11" s="4"/>
      <c r="AC11" s="20"/>
      <c r="AD11" s="21"/>
    </row>
    <row r="12" spans="2:30" x14ac:dyDescent="0.25">
      <c r="B12" s="2"/>
      <c r="C12" s="11">
        <v>39965</v>
      </c>
      <c r="D12" s="19">
        <v>0.52600000000000002</v>
      </c>
      <c r="E12" s="19">
        <v>0.47399999999999998</v>
      </c>
      <c r="F12" s="19">
        <v>0</v>
      </c>
      <c r="G12" s="19">
        <v>0.5</v>
      </c>
      <c r="H12" s="19">
        <v>0.5</v>
      </c>
      <c r="I12" s="19">
        <v>0</v>
      </c>
      <c r="J12" s="12">
        <f t="shared" si="0"/>
        <v>1</v>
      </c>
      <c r="AB12" s="4"/>
      <c r="AC12" s="20"/>
      <c r="AD12" s="21"/>
    </row>
    <row r="13" spans="2:30" x14ac:dyDescent="0.25">
      <c r="B13" s="2"/>
      <c r="C13" s="11">
        <v>40057</v>
      </c>
      <c r="D13" s="19">
        <v>0.27800000000000002</v>
      </c>
      <c r="E13" s="19">
        <v>0.72199999999999998</v>
      </c>
      <c r="F13" s="19">
        <v>0</v>
      </c>
      <c r="G13" s="19">
        <v>0.21100000000000002</v>
      </c>
      <c r="H13" s="19">
        <v>0.78900000000000003</v>
      </c>
      <c r="I13" s="19">
        <v>0</v>
      </c>
      <c r="J13" s="12">
        <f t="shared" si="0"/>
        <v>1</v>
      </c>
      <c r="AB13" s="4"/>
      <c r="AC13" s="20"/>
      <c r="AD13" s="21"/>
    </row>
    <row r="14" spans="2:30" x14ac:dyDescent="0.25">
      <c r="B14" s="2"/>
      <c r="C14" s="11">
        <v>40148</v>
      </c>
      <c r="D14" s="19">
        <v>0.41200000000000003</v>
      </c>
      <c r="E14" s="19">
        <v>0.52900000000000003</v>
      </c>
      <c r="F14" s="19">
        <v>5.9000000000000004E-2</v>
      </c>
      <c r="G14" s="19">
        <v>0.16699999999999998</v>
      </c>
      <c r="H14" s="19">
        <v>0.77800000000000002</v>
      </c>
      <c r="I14" s="19">
        <v>5.5999999999999994E-2</v>
      </c>
      <c r="J14" s="12">
        <f t="shared" si="0"/>
        <v>1</v>
      </c>
      <c r="AB14" s="4"/>
      <c r="AC14" s="20"/>
      <c r="AD14" s="21"/>
    </row>
    <row r="15" spans="2:30" x14ac:dyDescent="0.25">
      <c r="B15" s="2"/>
      <c r="C15" s="11">
        <v>40238</v>
      </c>
      <c r="D15" s="19">
        <v>0.222</v>
      </c>
      <c r="E15" s="19">
        <v>0.77800000000000002</v>
      </c>
      <c r="F15" s="19">
        <v>0</v>
      </c>
      <c r="G15" s="19">
        <v>0.23499999999999999</v>
      </c>
      <c r="H15" s="19">
        <v>0.70599999999999996</v>
      </c>
      <c r="I15" s="19">
        <v>5.9000000000000004E-2</v>
      </c>
      <c r="J15" s="12">
        <f t="shared" si="0"/>
        <v>1</v>
      </c>
      <c r="AB15" s="4"/>
      <c r="AC15" s="20"/>
      <c r="AD15" s="21"/>
    </row>
    <row r="16" spans="2:30" x14ac:dyDescent="0.25">
      <c r="B16" s="2"/>
      <c r="C16" s="11">
        <v>40330</v>
      </c>
      <c r="D16" s="31">
        <v>0.16699999999999998</v>
      </c>
      <c r="E16" s="31">
        <v>0.77700000000000002</v>
      </c>
      <c r="F16" s="31">
        <v>5.5999999999999994E-2</v>
      </c>
      <c r="G16" s="31">
        <v>5.5999999999999994E-2</v>
      </c>
      <c r="H16" s="31">
        <v>0.88900000000000001</v>
      </c>
      <c r="I16" s="31">
        <v>5.5999999999999994E-2</v>
      </c>
      <c r="J16" s="12">
        <f t="shared" si="0"/>
        <v>1</v>
      </c>
      <c r="AB16" s="4"/>
      <c r="AC16" s="20"/>
      <c r="AD16" s="21"/>
    </row>
    <row r="17" spans="1:30" x14ac:dyDescent="0.25">
      <c r="B17" s="2"/>
      <c r="C17" s="11">
        <v>40422</v>
      </c>
      <c r="D17" s="31">
        <v>5.2631578947368418E-2</v>
      </c>
      <c r="E17" s="31">
        <v>0.89473684210526316</v>
      </c>
      <c r="F17" s="31">
        <v>5.2631578947368418E-2</v>
      </c>
      <c r="G17" s="31">
        <v>0</v>
      </c>
      <c r="H17" s="31">
        <v>0.88900000000000001</v>
      </c>
      <c r="I17" s="31">
        <v>0.111</v>
      </c>
      <c r="J17" s="12">
        <f t="shared" si="0"/>
        <v>1</v>
      </c>
      <c r="AB17" s="4"/>
      <c r="AC17" s="20"/>
      <c r="AD17" s="21"/>
    </row>
    <row r="18" spans="1:30" x14ac:dyDescent="0.25">
      <c r="B18" s="2"/>
      <c r="C18" s="11">
        <v>40513</v>
      </c>
      <c r="D18" s="31">
        <v>0</v>
      </c>
      <c r="E18" s="31">
        <v>0.88235294117647056</v>
      </c>
      <c r="F18" s="31">
        <v>0.11764705882352941</v>
      </c>
      <c r="G18" s="31">
        <v>0.10526315789473684</v>
      </c>
      <c r="H18" s="31">
        <v>0.78947368421052633</v>
      </c>
      <c r="I18" s="31">
        <v>0.10526315789473684</v>
      </c>
      <c r="J18" s="12">
        <f t="shared" si="0"/>
        <v>1</v>
      </c>
      <c r="AB18" s="4"/>
      <c r="AC18" s="20"/>
      <c r="AD18" s="21"/>
    </row>
    <row r="19" spans="1:30" x14ac:dyDescent="0.25">
      <c r="B19" s="2"/>
      <c r="C19" s="11">
        <v>40603</v>
      </c>
      <c r="D19" s="31">
        <v>0.10526315789473684</v>
      </c>
      <c r="E19" s="31">
        <v>0.73684210526315785</v>
      </c>
      <c r="F19" s="31">
        <v>0.15789473684210525</v>
      </c>
      <c r="G19" s="31">
        <v>0.17647058823529413</v>
      </c>
      <c r="H19" s="31">
        <v>0.70588235294117652</v>
      </c>
      <c r="I19" s="31">
        <v>0.11764705882352941</v>
      </c>
      <c r="J19" s="12">
        <f t="shared" si="0"/>
        <v>1</v>
      </c>
      <c r="AB19" s="4"/>
      <c r="AD19" s="21"/>
    </row>
    <row r="20" spans="1:30" x14ac:dyDescent="0.25">
      <c r="A20" s="33"/>
      <c r="C20" s="11">
        <v>40695</v>
      </c>
      <c r="D20" s="31">
        <v>0.22222222222222221</v>
      </c>
      <c r="E20" s="31">
        <v>0.66666666666666663</v>
      </c>
      <c r="F20" s="31">
        <v>0.1111111111111111</v>
      </c>
      <c r="G20" s="31">
        <v>0.10526315789473684</v>
      </c>
      <c r="H20" s="31">
        <v>0.73684210526315785</v>
      </c>
      <c r="I20" s="31">
        <v>0.15789473684210525</v>
      </c>
      <c r="J20" s="12">
        <f t="shared" si="0"/>
        <v>1</v>
      </c>
      <c r="AB20" s="4"/>
      <c r="AD20" s="21"/>
    </row>
    <row r="21" spans="1:30" x14ac:dyDescent="0.25">
      <c r="C21" s="18">
        <v>40787</v>
      </c>
      <c r="D21" s="31">
        <v>0.14285714285714285</v>
      </c>
      <c r="E21" s="31">
        <v>0.76190476190476186</v>
      </c>
      <c r="F21" s="31">
        <v>9.5238095238095233E-2</v>
      </c>
      <c r="G21" s="31">
        <v>0.22222222222222221</v>
      </c>
      <c r="H21" s="31">
        <v>0.72222222222222221</v>
      </c>
      <c r="I21" s="31">
        <v>5.5555555555555552E-2</v>
      </c>
      <c r="J21" s="12">
        <f t="shared" si="0"/>
        <v>0.99999999999999989</v>
      </c>
    </row>
    <row r="22" spans="1:30" x14ac:dyDescent="0.25">
      <c r="B22" s="2"/>
      <c r="C22" s="11">
        <v>40878</v>
      </c>
      <c r="D22" s="31">
        <v>0.19047619047619047</v>
      </c>
      <c r="E22" s="31">
        <v>0.76190476190476186</v>
      </c>
      <c r="F22" s="31">
        <v>4.7619047619047616E-2</v>
      </c>
      <c r="G22" s="31">
        <v>0.2857142857142857</v>
      </c>
      <c r="H22" s="31">
        <v>0.5714285714285714</v>
      </c>
      <c r="I22" s="31">
        <v>0.14285714285714285</v>
      </c>
      <c r="J22" s="12">
        <f t="shared" si="0"/>
        <v>1</v>
      </c>
    </row>
    <row r="23" spans="1:30" x14ac:dyDescent="0.25">
      <c r="B23" s="2"/>
      <c r="C23" s="11">
        <v>40969</v>
      </c>
      <c r="D23" s="31">
        <v>0.28599999999999998</v>
      </c>
      <c r="E23" s="31">
        <v>0.66600000000000004</v>
      </c>
      <c r="F23" s="31">
        <v>4.8000000000000001E-2</v>
      </c>
      <c r="G23" s="31">
        <v>0.2857142857142857</v>
      </c>
      <c r="H23" s="31">
        <v>0.7142857142857143</v>
      </c>
      <c r="I23" s="31">
        <v>0</v>
      </c>
      <c r="J23" s="12">
        <f t="shared" si="0"/>
        <v>1</v>
      </c>
      <c r="AC23" s="375"/>
      <c r="AD23" s="375"/>
    </row>
    <row r="24" spans="1:30" x14ac:dyDescent="0.25">
      <c r="B24" s="2"/>
      <c r="C24" s="11">
        <v>41061</v>
      </c>
      <c r="D24" s="31">
        <v>0.26300000000000001</v>
      </c>
      <c r="E24" s="31">
        <v>0.73699999999999999</v>
      </c>
      <c r="F24" s="31">
        <v>0</v>
      </c>
      <c r="G24" s="31">
        <v>0.47399999999999998</v>
      </c>
      <c r="H24" s="31">
        <v>0.52600000000000002</v>
      </c>
      <c r="I24" s="31">
        <v>0</v>
      </c>
      <c r="J24" s="12">
        <f t="shared" si="0"/>
        <v>1</v>
      </c>
      <c r="AC24" s="17"/>
      <c r="AD24" s="17"/>
    </row>
    <row r="25" spans="1:30" x14ac:dyDescent="0.25">
      <c r="B25" s="2"/>
      <c r="C25" s="11">
        <v>41153</v>
      </c>
      <c r="D25" s="31">
        <v>0.28599999999999998</v>
      </c>
      <c r="E25" s="31">
        <v>0.61899999999999999</v>
      </c>
      <c r="F25" s="31">
        <v>9.5000000000000001E-2</v>
      </c>
      <c r="G25" s="31">
        <v>0.33300000000000002</v>
      </c>
      <c r="H25" s="31">
        <v>0.57099999999999995</v>
      </c>
      <c r="I25" s="31">
        <v>9.5000000000000001E-2</v>
      </c>
      <c r="J25" s="12">
        <f t="shared" si="0"/>
        <v>1</v>
      </c>
      <c r="AC25" s="17"/>
      <c r="AD25" s="17"/>
    </row>
    <row r="26" spans="1:30" x14ac:dyDescent="0.25">
      <c r="B26" s="2"/>
      <c r="C26" s="22">
        <v>41244</v>
      </c>
      <c r="D26" s="31">
        <v>0.39100000000000001</v>
      </c>
      <c r="E26" s="31">
        <v>0.60899999999999999</v>
      </c>
      <c r="F26" s="31">
        <v>0</v>
      </c>
      <c r="G26" s="31">
        <v>0.30399999999999999</v>
      </c>
      <c r="H26" s="31">
        <v>0.65300000000000002</v>
      </c>
      <c r="I26" s="31">
        <v>4.2999999999999997E-2</v>
      </c>
      <c r="J26" s="12">
        <f t="shared" si="0"/>
        <v>1</v>
      </c>
      <c r="AB26" s="4"/>
      <c r="AC26" s="20"/>
      <c r="AD26" s="21"/>
    </row>
    <row r="27" spans="1:30" x14ac:dyDescent="0.25">
      <c r="B27" s="2"/>
      <c r="C27" s="22">
        <v>41334</v>
      </c>
      <c r="D27" s="31">
        <v>0.45</v>
      </c>
      <c r="E27" s="31">
        <v>0.5</v>
      </c>
      <c r="F27" s="31">
        <v>0.05</v>
      </c>
      <c r="G27" s="31">
        <v>0.4</v>
      </c>
      <c r="H27" s="31">
        <v>0.4</v>
      </c>
      <c r="I27" s="31">
        <v>0.2</v>
      </c>
      <c r="J27" s="12">
        <f t="shared" si="0"/>
        <v>1</v>
      </c>
      <c r="AB27" s="4"/>
      <c r="AC27" s="20"/>
      <c r="AD27" s="21"/>
    </row>
    <row r="28" spans="1:30" x14ac:dyDescent="0.25">
      <c r="B28" s="2"/>
      <c r="C28" s="22">
        <v>41426</v>
      </c>
      <c r="D28" s="23">
        <v>0.5</v>
      </c>
      <c r="E28" s="19">
        <v>0.44444444444444442</v>
      </c>
      <c r="F28" s="19">
        <v>5.5555555555555552E-2</v>
      </c>
      <c r="G28" s="31">
        <v>0.44444444444444442</v>
      </c>
      <c r="H28" s="31">
        <v>0.5</v>
      </c>
      <c r="I28" s="31">
        <v>5.5555555555555552E-2</v>
      </c>
      <c r="J28" s="12">
        <f t="shared" si="0"/>
        <v>1</v>
      </c>
      <c r="AB28" s="4"/>
      <c r="AC28" s="20"/>
      <c r="AD28" s="21"/>
    </row>
    <row r="29" spans="1:30" x14ac:dyDescent="0.25">
      <c r="B29" s="2"/>
      <c r="C29" s="22">
        <v>41518</v>
      </c>
      <c r="D29" s="23">
        <v>0.31578947368421051</v>
      </c>
      <c r="E29" s="19">
        <v>0.68421052631578949</v>
      </c>
      <c r="F29" s="19">
        <v>0</v>
      </c>
      <c r="G29" s="31">
        <v>0.42105263157894735</v>
      </c>
      <c r="H29" s="31">
        <v>0.47368421052631576</v>
      </c>
      <c r="I29" s="31">
        <v>0.10526315789473684</v>
      </c>
      <c r="J29" s="12">
        <f t="shared" si="0"/>
        <v>1</v>
      </c>
      <c r="AB29" s="4"/>
      <c r="AC29" s="20"/>
      <c r="AD29" s="21"/>
    </row>
    <row r="30" spans="1:30" x14ac:dyDescent="0.25">
      <c r="B30" s="2"/>
      <c r="C30" s="22">
        <v>41609</v>
      </c>
      <c r="D30" s="23">
        <v>0.41176470588235292</v>
      </c>
      <c r="E30" s="19">
        <v>0.47058823529411764</v>
      </c>
      <c r="F30" s="23">
        <v>0.11764705882352941</v>
      </c>
      <c r="G30" s="23">
        <v>0.47058823529411764</v>
      </c>
      <c r="H30" s="23">
        <v>0.41176470588235292</v>
      </c>
      <c r="I30" s="31">
        <v>0.11764705882352941</v>
      </c>
      <c r="J30" s="12">
        <f t="shared" si="0"/>
        <v>1</v>
      </c>
      <c r="AB30" s="4"/>
      <c r="AC30" s="20"/>
      <c r="AD30" s="21"/>
    </row>
    <row r="31" spans="1:30" x14ac:dyDescent="0.25">
      <c r="B31" s="2"/>
      <c r="C31" s="22">
        <v>41699</v>
      </c>
      <c r="D31" s="23">
        <v>0.36842105263157893</v>
      </c>
      <c r="E31" s="19">
        <v>0.52631578947368418</v>
      </c>
      <c r="F31" s="23">
        <v>0.10526315789473684</v>
      </c>
      <c r="G31" s="23">
        <v>0.36842105263157893</v>
      </c>
      <c r="H31" s="23">
        <v>0.47368421052631576</v>
      </c>
      <c r="I31" s="31">
        <v>0.15789473684210525</v>
      </c>
      <c r="J31" s="12">
        <f t="shared" si="0"/>
        <v>0.99999999999999989</v>
      </c>
      <c r="AB31" s="4"/>
      <c r="AC31" s="20"/>
      <c r="AD31" s="21"/>
    </row>
    <row r="32" spans="1:30" x14ac:dyDescent="0.25">
      <c r="B32" s="2"/>
      <c r="C32" s="22">
        <v>41791</v>
      </c>
      <c r="D32" s="23">
        <v>0.29411764705882354</v>
      </c>
      <c r="E32" s="19">
        <v>0.6470588235294118</v>
      </c>
      <c r="F32" s="23">
        <v>5.8823529411764705E-2</v>
      </c>
      <c r="G32" s="23">
        <v>0.17647058823529413</v>
      </c>
      <c r="H32" s="23">
        <v>0.82352941176470584</v>
      </c>
      <c r="I32" s="31">
        <v>0</v>
      </c>
      <c r="J32" s="12">
        <f t="shared" si="0"/>
        <v>1</v>
      </c>
      <c r="AB32" s="4"/>
      <c r="AC32" s="20"/>
      <c r="AD32" s="21"/>
    </row>
    <row r="33" spans="1:30" x14ac:dyDescent="0.25">
      <c r="B33" s="2"/>
      <c r="C33" s="22">
        <v>41883</v>
      </c>
      <c r="D33" s="23">
        <v>0.3125</v>
      </c>
      <c r="E33" s="23">
        <v>0.6875</v>
      </c>
      <c r="F33" s="19">
        <v>0</v>
      </c>
      <c r="G33" s="23">
        <v>0.1875</v>
      </c>
      <c r="H33" s="23">
        <v>0.75</v>
      </c>
      <c r="I33" s="31">
        <v>6.25E-2</v>
      </c>
      <c r="J33" s="12">
        <f t="shared" si="0"/>
        <v>1</v>
      </c>
      <c r="AB33" s="4"/>
      <c r="AC33" s="20"/>
      <c r="AD33" s="21"/>
    </row>
    <row r="34" spans="1:30" x14ac:dyDescent="0.25">
      <c r="B34" s="2"/>
      <c r="C34" s="22">
        <v>41974</v>
      </c>
      <c r="D34" s="23">
        <v>0.15384615384615385</v>
      </c>
      <c r="E34" s="19">
        <v>0.61538461538461542</v>
      </c>
      <c r="F34" s="67">
        <v>0.23076923076923078</v>
      </c>
      <c r="G34" s="23">
        <v>0.15384615384615385</v>
      </c>
      <c r="H34" s="23">
        <v>0.76923076923076927</v>
      </c>
      <c r="I34" s="31">
        <v>7.6923076923076927E-2</v>
      </c>
      <c r="J34" s="12">
        <f t="shared" si="0"/>
        <v>1</v>
      </c>
      <c r="AB34" s="4"/>
      <c r="AC34" s="20"/>
      <c r="AD34" s="21"/>
    </row>
    <row r="35" spans="1:30" x14ac:dyDescent="0.25">
      <c r="B35" s="2"/>
      <c r="C35" s="22">
        <v>42064</v>
      </c>
      <c r="D35" s="23">
        <v>0.38461538461538464</v>
      </c>
      <c r="E35" s="23">
        <v>0.61538461538461542</v>
      </c>
      <c r="F35" s="31">
        <v>0</v>
      </c>
      <c r="G35" s="23">
        <v>0.46153846153846156</v>
      </c>
      <c r="H35" s="23">
        <v>0.53846153846153844</v>
      </c>
      <c r="I35" s="31">
        <v>0</v>
      </c>
      <c r="J35" s="12">
        <f t="shared" si="0"/>
        <v>1</v>
      </c>
      <c r="AB35" s="4"/>
      <c r="AC35" s="20"/>
      <c r="AD35" s="21"/>
    </row>
    <row r="36" spans="1:30" x14ac:dyDescent="0.25">
      <c r="B36" s="2"/>
      <c r="C36" s="22">
        <v>42156</v>
      </c>
      <c r="D36" s="23">
        <v>0.4375</v>
      </c>
      <c r="E36" s="19">
        <v>0.5</v>
      </c>
      <c r="F36" s="23">
        <v>6.25E-2</v>
      </c>
      <c r="G36" s="23">
        <v>0.4375</v>
      </c>
      <c r="H36" s="23">
        <v>0.5</v>
      </c>
      <c r="I36" s="31">
        <v>6.25E-2</v>
      </c>
      <c r="J36" s="12">
        <f t="shared" si="0"/>
        <v>1</v>
      </c>
      <c r="AB36" s="4"/>
      <c r="AC36" s="20"/>
      <c r="AD36" s="21"/>
    </row>
    <row r="37" spans="1:30" x14ac:dyDescent="0.25">
      <c r="B37" s="2"/>
      <c r="C37" s="22">
        <v>42248</v>
      </c>
      <c r="D37" s="67">
        <v>0.5714285714285714</v>
      </c>
      <c r="E37" s="31">
        <v>0.42857142857142855</v>
      </c>
      <c r="F37" s="67">
        <v>0</v>
      </c>
      <c r="G37" s="23">
        <v>0.71428571428571419</v>
      </c>
      <c r="H37" s="23">
        <v>0.2857142857142857</v>
      </c>
      <c r="I37" s="31">
        <v>0</v>
      </c>
      <c r="J37" s="12">
        <f t="shared" si="0"/>
        <v>1</v>
      </c>
      <c r="AB37" s="4"/>
      <c r="AC37" s="20"/>
      <c r="AD37" s="21"/>
    </row>
    <row r="38" spans="1:30" x14ac:dyDescent="0.25">
      <c r="B38" s="2"/>
      <c r="C38" s="22">
        <v>42339</v>
      </c>
      <c r="D38" s="23">
        <v>0.66666666666666663</v>
      </c>
      <c r="E38" s="23">
        <v>0.33333333333333331</v>
      </c>
      <c r="F38" s="31">
        <v>0</v>
      </c>
      <c r="G38" s="23">
        <v>0.46666666666666667</v>
      </c>
      <c r="H38" s="23">
        <v>0.46666666666666667</v>
      </c>
      <c r="I38" s="31">
        <v>6.6666666666666666E-2</v>
      </c>
      <c r="J38" s="12">
        <f t="shared" si="0"/>
        <v>1</v>
      </c>
      <c r="AB38" s="4"/>
      <c r="AC38" s="20"/>
      <c r="AD38" s="21"/>
    </row>
    <row r="39" spans="1:30" x14ac:dyDescent="0.25">
      <c r="B39" s="2"/>
      <c r="C39" s="22">
        <v>42430</v>
      </c>
      <c r="D39" s="23">
        <v>0.53333333333333333</v>
      </c>
      <c r="E39" s="23">
        <v>0.46666666666666667</v>
      </c>
      <c r="F39" s="31">
        <v>0</v>
      </c>
      <c r="G39" s="23">
        <v>0.39999999999999997</v>
      </c>
      <c r="H39" s="23">
        <v>0.53333333333333333</v>
      </c>
      <c r="I39" s="31">
        <v>6.6666666666666666E-2</v>
      </c>
      <c r="J39" s="12">
        <f t="shared" si="0"/>
        <v>1</v>
      </c>
      <c r="AB39" s="4"/>
      <c r="AC39" s="20"/>
      <c r="AD39" s="21"/>
    </row>
    <row r="40" spans="1:30" x14ac:dyDescent="0.25">
      <c r="B40" s="2"/>
      <c r="C40" s="22">
        <v>42522</v>
      </c>
      <c r="D40" s="23">
        <v>0.53333333333333333</v>
      </c>
      <c r="E40" s="19">
        <v>0.46666666666666667</v>
      </c>
      <c r="F40" s="23">
        <v>0</v>
      </c>
      <c r="G40" s="23">
        <v>0.47058823529411764</v>
      </c>
      <c r="H40" s="23">
        <v>0.52941176470588236</v>
      </c>
      <c r="I40" s="31">
        <v>0</v>
      </c>
      <c r="J40" s="12">
        <f t="shared" si="0"/>
        <v>1</v>
      </c>
      <c r="AB40" s="4"/>
      <c r="AC40" s="20"/>
      <c r="AD40" s="21"/>
    </row>
    <row r="41" spans="1:30" x14ac:dyDescent="0.25">
      <c r="B41" s="2"/>
      <c r="C41" s="22">
        <v>42614</v>
      </c>
      <c r="D41" s="23">
        <v>0.7142857142857143</v>
      </c>
      <c r="E41" s="19">
        <v>0.21428571428571427</v>
      </c>
      <c r="F41" s="23">
        <v>7.1428571428571425E-2</v>
      </c>
      <c r="G41" s="23">
        <v>0.5</v>
      </c>
      <c r="H41" s="23">
        <v>0.42857142857142855</v>
      </c>
      <c r="I41" s="31">
        <v>7.1428571428571425E-2</v>
      </c>
      <c r="J41" s="12">
        <f t="shared" si="0"/>
        <v>1</v>
      </c>
      <c r="AB41" s="4"/>
      <c r="AC41" s="20"/>
      <c r="AD41" s="21"/>
    </row>
    <row r="42" spans="1:30" x14ac:dyDescent="0.25">
      <c r="B42" s="2"/>
      <c r="C42" s="22">
        <v>42705</v>
      </c>
      <c r="D42" s="23">
        <v>0.41666666666666663</v>
      </c>
      <c r="E42" s="19">
        <v>0.5</v>
      </c>
      <c r="F42" s="23">
        <v>8.3333333333333329E-2</v>
      </c>
      <c r="G42" s="23">
        <v>0.38461538461538464</v>
      </c>
      <c r="H42" s="23">
        <v>0.61538461538461542</v>
      </c>
      <c r="I42" s="31">
        <v>0</v>
      </c>
      <c r="J42" s="12">
        <f t="shared" si="0"/>
        <v>1</v>
      </c>
      <c r="AB42" s="4"/>
      <c r="AC42" s="20"/>
      <c r="AD42" s="21"/>
    </row>
    <row r="43" spans="1:30" x14ac:dyDescent="0.25">
      <c r="B43" s="2"/>
      <c r="C43" s="22">
        <v>42795</v>
      </c>
      <c r="D43" s="23">
        <v>0.33333333333333331</v>
      </c>
      <c r="E43" s="19">
        <v>0.66666666666666663</v>
      </c>
      <c r="F43" s="67">
        <v>0</v>
      </c>
      <c r="G43" s="23">
        <v>0.2</v>
      </c>
      <c r="H43" s="23">
        <v>0.66666666666666663</v>
      </c>
      <c r="I43" s="31">
        <v>0.13333333333333333</v>
      </c>
      <c r="J43" s="12">
        <f t="shared" si="0"/>
        <v>1</v>
      </c>
      <c r="AB43" s="4"/>
      <c r="AC43" s="20"/>
      <c r="AD43" s="21"/>
    </row>
    <row r="44" spans="1:30" x14ac:dyDescent="0.25">
      <c r="B44" s="2"/>
      <c r="C44" s="22">
        <v>42887</v>
      </c>
      <c r="D44" s="23">
        <v>0.5625</v>
      </c>
      <c r="E44" s="23">
        <v>0.375</v>
      </c>
      <c r="F44" s="31">
        <v>6.25E-2</v>
      </c>
      <c r="G44" s="23">
        <v>0.39999999999999997</v>
      </c>
      <c r="H44" s="23">
        <v>0.6</v>
      </c>
      <c r="I44" s="31">
        <v>0</v>
      </c>
      <c r="J44" s="12">
        <f t="shared" si="0"/>
        <v>1</v>
      </c>
      <c r="AB44" s="4"/>
      <c r="AC44" s="20"/>
      <c r="AD44" s="21"/>
    </row>
    <row r="45" spans="1:30" x14ac:dyDescent="0.25">
      <c r="B45" s="2"/>
      <c r="C45" s="22">
        <v>42979</v>
      </c>
      <c r="D45" s="23">
        <v>0.39999999999999997</v>
      </c>
      <c r="E45" s="23">
        <v>0.6</v>
      </c>
      <c r="F45" s="31">
        <v>0</v>
      </c>
      <c r="G45" s="23"/>
      <c r="H45" s="23"/>
      <c r="I45" s="33"/>
      <c r="J45" s="12">
        <f t="shared" si="0"/>
        <v>1</v>
      </c>
      <c r="AB45" s="4"/>
      <c r="AC45" s="20"/>
      <c r="AD45" s="21"/>
    </row>
    <row r="46" spans="1:30" x14ac:dyDescent="0.25">
      <c r="B46" s="2"/>
      <c r="D46" s="23"/>
      <c r="E46" s="23"/>
      <c r="F46" s="23"/>
      <c r="G46" s="23"/>
      <c r="H46" s="23"/>
      <c r="J46" s="12"/>
      <c r="AB46" s="4"/>
      <c r="AC46" s="20"/>
      <c r="AD46" s="21"/>
    </row>
    <row r="47" spans="1:30" x14ac:dyDescent="0.25">
      <c r="A47" s="71" t="s">
        <v>29</v>
      </c>
      <c r="B47" s="73"/>
      <c r="C47" s="74"/>
      <c r="D47" s="75"/>
      <c r="E47" s="75"/>
      <c r="F47" s="75"/>
      <c r="G47" s="75"/>
      <c r="H47" s="43"/>
      <c r="J47" s="32"/>
      <c r="AB47" s="4"/>
      <c r="AC47" s="20"/>
      <c r="AD47" s="21"/>
    </row>
    <row r="48" spans="1:30" x14ac:dyDescent="0.25">
      <c r="A48" s="71" t="s">
        <v>30</v>
      </c>
      <c r="B48" s="73"/>
      <c r="C48" s="74"/>
      <c r="D48" s="75"/>
      <c r="E48" s="75"/>
      <c r="F48" s="75"/>
      <c r="G48" s="75"/>
      <c r="H48" s="43"/>
      <c r="J48" s="32"/>
      <c r="AB48" s="4"/>
      <c r="AC48" s="20"/>
      <c r="AD48" s="21"/>
    </row>
    <row r="49" spans="1:30" x14ac:dyDescent="0.25">
      <c r="A49" s="71"/>
      <c r="B49" s="73"/>
      <c r="C49" s="74"/>
      <c r="D49" s="76"/>
      <c r="E49" s="76"/>
      <c r="F49" s="76"/>
      <c r="G49" s="75"/>
      <c r="H49" s="43"/>
      <c r="I49" s="23"/>
      <c r="J49" s="32"/>
      <c r="AB49" s="4"/>
      <c r="AC49" s="20"/>
      <c r="AD49" s="21"/>
    </row>
    <row r="50" spans="1:30" x14ac:dyDescent="0.25">
      <c r="A50" s="77" t="s">
        <v>48</v>
      </c>
      <c r="B50" s="73"/>
      <c r="C50" s="74"/>
      <c r="D50" s="76"/>
      <c r="E50" s="76"/>
      <c r="F50" s="76"/>
      <c r="G50" s="76"/>
      <c r="H50" s="44"/>
      <c r="I50" s="19"/>
      <c r="AB50" s="4"/>
      <c r="AC50" s="20"/>
      <c r="AD50" s="21"/>
    </row>
    <row r="51" spans="1:30" x14ac:dyDescent="0.25">
      <c r="A51" s="71"/>
      <c r="B51" s="73"/>
      <c r="C51" s="74"/>
      <c r="D51" s="76"/>
      <c r="E51" s="76"/>
      <c r="F51" s="76"/>
      <c r="G51" s="76"/>
      <c r="H51" s="44"/>
      <c r="I51" s="19"/>
      <c r="AB51" s="4"/>
      <c r="AC51" s="20"/>
      <c r="AD51" s="21"/>
    </row>
    <row r="52" spans="1:30" x14ac:dyDescent="0.25">
      <c r="A52" s="71"/>
      <c r="B52" s="73"/>
      <c r="C52" s="74"/>
      <c r="D52" s="76"/>
      <c r="E52" s="76"/>
      <c r="F52" s="76"/>
      <c r="G52" s="76"/>
      <c r="H52" s="44"/>
      <c r="I52" s="19"/>
      <c r="AB52" s="4"/>
      <c r="AC52" s="20"/>
      <c r="AD52" s="21"/>
    </row>
    <row r="53" spans="1:30" x14ac:dyDescent="0.25">
      <c r="A53" s="71"/>
      <c r="B53" s="73"/>
      <c r="C53" s="78"/>
      <c r="D53" s="79"/>
      <c r="E53" s="79"/>
      <c r="F53" s="79"/>
      <c r="G53" s="76"/>
      <c r="H53" s="44"/>
      <c r="I53" s="19"/>
      <c r="AB53" s="4"/>
      <c r="AC53" s="20"/>
      <c r="AD53" s="21"/>
    </row>
    <row r="54" spans="1:30" x14ac:dyDescent="0.25">
      <c r="A54" s="71"/>
      <c r="B54" s="73"/>
      <c r="C54" s="78"/>
      <c r="D54" s="79"/>
      <c r="E54" s="79"/>
      <c r="F54" s="79"/>
      <c r="G54" s="79"/>
      <c r="H54" s="45"/>
      <c r="I54" s="33"/>
      <c r="AB54" s="4"/>
      <c r="AC54" s="20"/>
      <c r="AD54" s="21"/>
    </row>
    <row r="55" spans="1:30" x14ac:dyDescent="0.25">
      <c r="A55" s="71"/>
      <c r="B55" s="73"/>
      <c r="C55" s="78"/>
      <c r="D55" s="79"/>
      <c r="E55" s="79"/>
      <c r="F55" s="79"/>
      <c r="G55" s="79"/>
      <c r="H55" s="45"/>
      <c r="I55" s="33"/>
      <c r="AB55" s="4"/>
      <c r="AD55" s="21"/>
    </row>
    <row r="56" spans="1:30" x14ac:dyDescent="0.25">
      <c r="A56" s="71"/>
      <c r="B56" s="71"/>
      <c r="C56" s="78"/>
      <c r="D56" s="80"/>
      <c r="E56" s="80"/>
      <c r="F56" s="80"/>
      <c r="G56" s="80"/>
      <c r="H56" s="46"/>
      <c r="I56" s="34"/>
      <c r="AD56" s="21"/>
    </row>
    <row r="57" spans="1:30" x14ac:dyDescent="0.25">
      <c r="A57" s="71"/>
      <c r="B57" s="71"/>
      <c r="C57" s="74"/>
      <c r="D57" s="81"/>
      <c r="E57" s="81"/>
      <c r="F57" s="81"/>
      <c r="G57" s="81"/>
      <c r="H57" s="47"/>
      <c r="I57" s="35"/>
    </row>
    <row r="58" spans="1:30" x14ac:dyDescent="0.25">
      <c r="A58" s="71"/>
      <c r="B58" s="73"/>
      <c r="C58" s="82"/>
      <c r="D58" s="71"/>
      <c r="E58" s="71"/>
      <c r="F58" s="71"/>
      <c r="G58" s="71"/>
      <c r="H58" s="49"/>
      <c r="I58" s="25"/>
    </row>
    <row r="59" spans="1:30" x14ac:dyDescent="0.25">
      <c r="A59" s="71"/>
      <c r="B59" s="73"/>
      <c r="C59" s="82"/>
      <c r="D59" s="72"/>
      <c r="E59" s="72"/>
      <c r="F59" s="72"/>
      <c r="G59" s="72"/>
      <c r="H59" s="40"/>
      <c r="I59" s="13"/>
      <c r="AC59" s="375"/>
      <c r="AD59" s="375"/>
    </row>
    <row r="60" spans="1:30" x14ac:dyDescent="0.25">
      <c r="A60" s="71"/>
      <c r="B60" s="73"/>
      <c r="C60" s="83"/>
      <c r="D60" s="386"/>
      <c r="E60" s="386"/>
      <c r="F60" s="386"/>
      <c r="G60" s="84"/>
      <c r="H60" s="50"/>
      <c r="I60" s="36"/>
      <c r="AC60" s="17"/>
      <c r="AD60" s="17"/>
    </row>
    <row r="61" spans="1:30" x14ac:dyDescent="0.25">
      <c r="A61" s="71"/>
      <c r="B61" s="73"/>
      <c r="C61" s="83"/>
      <c r="D61" s="85"/>
      <c r="E61" s="85"/>
      <c r="F61" s="85"/>
      <c r="G61" s="85"/>
      <c r="H61" s="51"/>
      <c r="I61" s="26"/>
      <c r="AB61" s="4"/>
      <c r="AC61" s="20"/>
      <c r="AD61" s="21"/>
    </row>
    <row r="62" spans="1:30" x14ac:dyDescent="0.25">
      <c r="A62" s="71"/>
      <c r="B62" s="73"/>
      <c r="C62" s="86"/>
      <c r="D62" s="87"/>
      <c r="E62" s="87"/>
      <c r="F62" s="87"/>
      <c r="G62" s="73"/>
      <c r="H62" s="54"/>
      <c r="I62" s="29"/>
      <c r="AB62" s="4"/>
      <c r="AC62" s="20"/>
      <c r="AD62" s="21"/>
    </row>
    <row r="63" spans="1:30" x14ac:dyDescent="0.25">
      <c r="A63" s="71"/>
      <c r="B63" s="73"/>
      <c r="C63" s="86"/>
      <c r="D63" s="87"/>
      <c r="E63" s="87"/>
      <c r="F63" s="87"/>
      <c r="G63" s="87"/>
      <c r="H63" s="53"/>
      <c r="I63" s="28"/>
      <c r="AB63" s="4"/>
      <c r="AC63" s="20"/>
      <c r="AD63" s="21"/>
    </row>
    <row r="64" spans="1:30" x14ac:dyDescent="0.25">
      <c r="A64" s="71"/>
      <c r="B64" s="73"/>
      <c r="C64" s="86"/>
      <c r="D64" s="87"/>
      <c r="E64" s="87"/>
      <c r="F64" s="87"/>
      <c r="G64" s="87"/>
      <c r="H64" s="53"/>
      <c r="I64" s="28"/>
      <c r="AB64" s="4"/>
      <c r="AC64" s="20"/>
      <c r="AD64" s="21"/>
    </row>
    <row r="65" spans="1:30" x14ac:dyDescent="0.25">
      <c r="A65" s="71"/>
      <c r="B65" s="73"/>
      <c r="C65" s="86"/>
      <c r="D65" s="87"/>
      <c r="E65" s="87"/>
      <c r="F65" s="87"/>
      <c r="G65" s="87"/>
      <c r="H65" s="53"/>
      <c r="I65" s="28"/>
      <c r="AB65" s="4"/>
      <c r="AC65" s="20"/>
      <c r="AD65" s="21"/>
    </row>
    <row r="66" spans="1:30" x14ac:dyDescent="0.25">
      <c r="A66" s="71"/>
      <c r="B66" s="73"/>
      <c r="C66" s="86"/>
      <c r="D66" s="87"/>
      <c r="E66" s="87"/>
      <c r="F66" s="87"/>
      <c r="G66" s="87"/>
      <c r="H66" s="53"/>
      <c r="I66" s="28"/>
      <c r="AB66" s="4"/>
      <c r="AC66" s="20"/>
      <c r="AD66" s="21"/>
    </row>
    <row r="67" spans="1:30" x14ac:dyDescent="0.25">
      <c r="A67" s="71"/>
      <c r="B67" s="73"/>
      <c r="C67" s="86"/>
      <c r="D67" s="87"/>
      <c r="E67" s="87"/>
      <c r="F67" s="87"/>
      <c r="G67" s="87"/>
      <c r="H67" s="53"/>
      <c r="I67" s="28"/>
      <c r="AB67" s="4"/>
      <c r="AC67" s="20"/>
      <c r="AD67" s="21"/>
    </row>
    <row r="68" spans="1:30" x14ac:dyDescent="0.25">
      <c r="A68" s="71"/>
      <c r="B68" s="73"/>
      <c r="C68" s="86"/>
      <c r="D68" s="87"/>
      <c r="E68" s="87"/>
      <c r="F68" s="87"/>
      <c r="G68" s="87"/>
      <c r="H68" s="53"/>
      <c r="I68" s="28"/>
      <c r="AB68" s="4"/>
      <c r="AC68" s="20"/>
      <c r="AD68" s="21"/>
    </row>
    <row r="69" spans="1:30" x14ac:dyDescent="0.25">
      <c r="A69" s="71"/>
      <c r="B69" s="88"/>
      <c r="C69" s="86"/>
      <c r="D69" s="87"/>
      <c r="E69" s="87"/>
      <c r="F69" s="87"/>
      <c r="G69" s="87"/>
      <c r="H69" s="53"/>
      <c r="I69" s="28"/>
      <c r="AB69" s="4"/>
      <c r="AC69" s="20"/>
      <c r="AD69" s="21"/>
    </row>
    <row r="70" spans="1:30" x14ac:dyDescent="0.25">
      <c r="A70" s="71"/>
      <c r="B70" s="88"/>
      <c r="C70" s="86"/>
      <c r="D70" s="87"/>
      <c r="E70" s="87"/>
      <c r="F70" s="87"/>
      <c r="G70" s="87"/>
      <c r="H70" s="53"/>
      <c r="I70" s="28"/>
      <c r="AB70" s="4"/>
      <c r="AC70" s="20"/>
      <c r="AD70" s="21"/>
    </row>
    <row r="71" spans="1:30" x14ac:dyDescent="0.25">
      <c r="A71" s="71"/>
      <c r="B71" s="88"/>
      <c r="C71" s="78"/>
      <c r="D71" s="89"/>
      <c r="E71" s="89"/>
      <c r="F71" s="89"/>
      <c r="G71" s="87"/>
      <c r="H71" s="53"/>
      <c r="I71" s="28"/>
      <c r="AB71" s="4"/>
      <c r="AC71" s="20"/>
      <c r="AD71" s="21"/>
    </row>
    <row r="72" spans="1:30" x14ac:dyDescent="0.25">
      <c r="A72" s="71"/>
      <c r="B72" s="71"/>
      <c r="C72" s="86"/>
      <c r="D72" s="89"/>
      <c r="E72" s="89"/>
      <c r="F72" s="89"/>
      <c r="G72" s="89"/>
      <c r="H72" s="55"/>
      <c r="I72" s="37"/>
      <c r="AB72" s="4"/>
      <c r="AD72" s="21"/>
    </row>
    <row r="73" spans="1:30" x14ac:dyDescent="0.25">
      <c r="A73" s="71"/>
      <c r="B73" s="71"/>
      <c r="C73" s="78"/>
      <c r="D73" s="89"/>
      <c r="E73" s="89"/>
      <c r="F73" s="89"/>
      <c r="G73" s="89"/>
      <c r="H73" s="55"/>
      <c r="I73" s="37"/>
      <c r="AD73" s="21"/>
    </row>
    <row r="74" spans="1:30" x14ac:dyDescent="0.25">
      <c r="A74" s="71"/>
      <c r="B74" s="71"/>
      <c r="C74" s="78"/>
      <c r="D74" s="89"/>
      <c r="E74" s="89"/>
      <c r="F74" s="89"/>
      <c r="G74" s="89"/>
      <c r="H74" s="55"/>
      <c r="I74" s="37"/>
    </row>
    <row r="75" spans="1:30" x14ac:dyDescent="0.25">
      <c r="A75" s="71" t="s">
        <v>35</v>
      </c>
      <c r="B75" s="71"/>
      <c r="C75" s="86"/>
      <c r="D75" s="90"/>
      <c r="E75" s="90"/>
      <c r="F75" s="90"/>
      <c r="G75" s="90"/>
      <c r="H75" s="56"/>
      <c r="I75" s="38"/>
      <c r="AC75" s="375"/>
      <c r="AD75" s="375"/>
    </row>
    <row r="76" spans="1:30" x14ac:dyDescent="0.25">
      <c r="B76" s="5"/>
      <c r="C76" s="48"/>
      <c r="D76" s="5"/>
      <c r="E76" s="5"/>
      <c r="F76" s="5"/>
      <c r="G76" s="55"/>
      <c r="H76" s="55"/>
      <c r="I76" s="37"/>
      <c r="AC76" s="17"/>
      <c r="AD76" s="17"/>
    </row>
    <row r="77" spans="1:30" x14ac:dyDescent="0.25">
      <c r="A77" s="91" t="s">
        <v>127</v>
      </c>
      <c r="B77" s="5"/>
      <c r="C77" s="48"/>
      <c r="D77" s="40"/>
      <c r="E77" s="40"/>
      <c r="F77" s="40"/>
      <c r="G77" s="40"/>
      <c r="H77" s="40"/>
      <c r="I77" s="13"/>
      <c r="AB77" s="4"/>
      <c r="AC77" s="20"/>
      <c r="AD77" s="21"/>
    </row>
    <row r="78" spans="1:30" x14ac:dyDescent="0.25">
      <c r="A78" s="5"/>
      <c r="B78" s="5"/>
      <c r="C78" s="48"/>
      <c r="D78" s="387"/>
      <c r="E78" s="387"/>
      <c r="F78" s="387"/>
      <c r="G78" s="50"/>
      <c r="H78" s="50"/>
      <c r="I78" s="36"/>
      <c r="AB78" s="4"/>
      <c r="AC78" s="20"/>
      <c r="AD78" s="21"/>
    </row>
    <row r="79" spans="1:30" x14ac:dyDescent="0.25">
      <c r="A79" s="57"/>
      <c r="B79" s="5"/>
      <c r="C79" s="5"/>
      <c r="D79" s="51"/>
      <c r="E79" s="51"/>
      <c r="F79" s="51"/>
      <c r="G79" s="51"/>
      <c r="H79" s="51"/>
      <c r="I79" s="26"/>
      <c r="AB79" s="4"/>
      <c r="AC79" s="20"/>
      <c r="AD79" s="21"/>
    </row>
    <row r="80" spans="1:30" x14ac:dyDescent="0.25">
      <c r="A80" s="58"/>
      <c r="B80" s="59"/>
      <c r="C80" s="60"/>
      <c r="D80" s="61"/>
      <c r="E80" s="44"/>
      <c r="F80" s="44"/>
      <c r="G80" s="6"/>
      <c r="H80" s="6"/>
      <c r="I80" s="2"/>
      <c r="AB80" s="4"/>
      <c r="AC80" s="20"/>
      <c r="AD80" s="21"/>
    </row>
    <row r="81" spans="1:30" x14ac:dyDescent="0.25">
      <c r="A81" s="57"/>
      <c r="B81" s="5"/>
      <c r="C81" s="52"/>
      <c r="D81" s="44"/>
      <c r="E81" s="44"/>
      <c r="F81" s="44"/>
      <c r="G81" s="44"/>
      <c r="H81" s="44"/>
      <c r="I81" s="19"/>
      <c r="AB81" s="4"/>
      <c r="AC81" s="20"/>
      <c r="AD81" s="21"/>
    </row>
    <row r="82" spans="1:30" x14ac:dyDescent="0.25">
      <c r="A82" s="39"/>
      <c r="C82" s="27"/>
      <c r="D82" s="19"/>
      <c r="E82" s="19"/>
      <c r="F82" s="19"/>
      <c r="G82" s="19"/>
      <c r="H82" s="19"/>
      <c r="I82" s="19"/>
      <c r="AB82" s="4"/>
      <c r="AC82" s="20"/>
      <c r="AD82" s="21"/>
    </row>
    <row r="83" spans="1:30" x14ac:dyDescent="0.25">
      <c r="C83" s="27"/>
      <c r="D83" s="19"/>
      <c r="E83" s="19"/>
      <c r="F83" s="19"/>
      <c r="G83" s="19"/>
      <c r="H83" s="19"/>
      <c r="I83" s="19"/>
      <c r="AB83" s="4"/>
      <c r="AC83" s="20"/>
      <c r="AD83" s="21"/>
    </row>
    <row r="84" spans="1:30" x14ac:dyDescent="0.25">
      <c r="C84" s="27"/>
      <c r="D84" s="19"/>
      <c r="E84" s="19"/>
      <c r="F84" s="19"/>
      <c r="G84" s="19"/>
      <c r="H84" s="19"/>
      <c r="I84" s="19"/>
      <c r="AB84" s="4"/>
      <c r="AC84" s="20"/>
      <c r="AD84" s="21"/>
    </row>
    <row r="85" spans="1:30" x14ac:dyDescent="0.25">
      <c r="C85" s="27"/>
      <c r="D85" s="19"/>
      <c r="E85" s="19"/>
      <c r="F85" s="19"/>
      <c r="G85" s="19"/>
      <c r="H85" s="19"/>
      <c r="I85" s="19"/>
      <c r="AB85" s="4"/>
      <c r="AC85" s="20"/>
      <c r="AD85" s="21"/>
    </row>
    <row r="86" spans="1:30" x14ac:dyDescent="0.25">
      <c r="C86" s="27"/>
      <c r="D86" s="19"/>
      <c r="E86" s="19"/>
      <c r="F86" s="19"/>
      <c r="G86" s="19"/>
      <c r="H86" s="19"/>
      <c r="I86" s="19"/>
      <c r="AB86" s="4"/>
      <c r="AC86" s="20"/>
      <c r="AD86" s="21"/>
    </row>
    <row r="87" spans="1:30" x14ac:dyDescent="0.25">
      <c r="C87" s="27"/>
      <c r="D87" s="19"/>
      <c r="E87" s="19"/>
      <c r="F87" s="19"/>
      <c r="G87" s="19"/>
      <c r="H87" s="19"/>
      <c r="I87" s="19"/>
      <c r="AB87" s="4"/>
      <c r="AC87" s="20"/>
      <c r="AD87" s="21"/>
    </row>
    <row r="88" spans="1:30" x14ac:dyDescent="0.25">
      <c r="C88" s="27"/>
      <c r="D88" s="19"/>
      <c r="E88" s="19"/>
      <c r="F88" s="19"/>
      <c r="G88" s="19"/>
      <c r="H88" s="19"/>
      <c r="I88" s="19"/>
      <c r="AB88" s="4"/>
      <c r="AD88" s="21"/>
    </row>
    <row r="89" spans="1:30" x14ac:dyDescent="0.25">
      <c r="C89" s="11"/>
      <c r="D89" s="39"/>
      <c r="E89" s="39"/>
      <c r="F89" s="39"/>
      <c r="G89" s="19"/>
      <c r="H89" s="19"/>
      <c r="I89" s="19"/>
      <c r="AD89" s="21"/>
    </row>
    <row r="90" spans="1:30" x14ac:dyDescent="0.25">
      <c r="C90" s="27"/>
      <c r="D90" s="39"/>
      <c r="E90" s="39"/>
      <c r="F90" s="39"/>
      <c r="G90" s="39"/>
      <c r="H90" s="39"/>
      <c r="I90" s="39"/>
    </row>
    <row r="91" spans="1:30" x14ac:dyDescent="0.25">
      <c r="C91" s="11"/>
      <c r="D91" s="39"/>
      <c r="E91" s="39"/>
      <c r="F91" s="39"/>
      <c r="G91" s="39"/>
      <c r="H91" s="39"/>
      <c r="I91" s="39"/>
    </row>
    <row r="92" spans="1:30" x14ac:dyDescent="0.25">
      <c r="C92" s="11"/>
      <c r="D92" s="39"/>
      <c r="E92" s="39"/>
      <c r="F92" s="39"/>
      <c r="G92" s="39"/>
      <c r="H92" s="39"/>
      <c r="I92" s="39"/>
    </row>
    <row r="93" spans="1:30" x14ac:dyDescent="0.25">
      <c r="C93" s="27"/>
      <c r="D93" s="38"/>
      <c r="E93" s="38"/>
      <c r="F93" s="38"/>
      <c r="G93" s="38"/>
      <c r="H93" s="38"/>
      <c r="I93" s="38"/>
    </row>
  </sheetData>
  <mergeCells count="10">
    <mergeCell ref="AC59:AD59"/>
    <mergeCell ref="D60:F60"/>
    <mergeCell ref="AC75:AD75"/>
    <mergeCell ref="D78:F78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2"/>
  <sheetViews>
    <sheetView showGridLines="0" view="pageBreakPreview" topLeftCell="A22" zoomScale="70" zoomScaleNormal="85" zoomScaleSheetLayoutView="70" workbookViewId="0">
      <selection activeCell="P33" sqref="P33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8" t="s">
        <v>17</v>
      </c>
      <c r="C2" s="389"/>
      <c r="D2" s="389"/>
      <c r="E2" s="389"/>
      <c r="F2" s="389"/>
      <c r="G2" s="389"/>
      <c r="H2" s="389"/>
      <c r="I2" s="390"/>
    </row>
    <row r="4" spans="2:30" ht="18.75" x14ac:dyDescent="0.3">
      <c r="B4" s="2"/>
      <c r="C4" s="2"/>
      <c r="D4" s="392" t="s">
        <v>24</v>
      </c>
      <c r="E4" s="392"/>
      <c r="F4" s="392"/>
      <c r="G4" s="392"/>
      <c r="H4" s="392"/>
      <c r="I4" s="392"/>
    </row>
    <row r="5" spans="2:30" ht="80.25" customHeight="1" x14ac:dyDescent="0.25">
      <c r="B5" s="2"/>
      <c r="C5" s="2"/>
      <c r="D5" s="375" t="s">
        <v>19</v>
      </c>
      <c r="E5" s="375"/>
      <c r="F5" s="375"/>
      <c r="G5" s="375" t="s">
        <v>20</v>
      </c>
      <c r="H5" s="375"/>
      <c r="I5" s="375"/>
    </row>
    <row r="6" spans="2:30" x14ac:dyDescent="0.25">
      <c r="B6" s="2"/>
      <c r="C6" s="2"/>
      <c r="D6" s="1" t="s">
        <v>21</v>
      </c>
      <c r="E6" s="1" t="s">
        <v>23</v>
      </c>
      <c r="F6" s="1" t="s">
        <v>22</v>
      </c>
      <c r="G6" s="1" t="s">
        <v>21</v>
      </c>
      <c r="H6" s="1" t="s">
        <v>23</v>
      </c>
      <c r="I6" s="1" t="s">
        <v>22</v>
      </c>
      <c r="J6" s="65" t="s">
        <v>34</v>
      </c>
      <c r="AC6" s="375"/>
      <c r="AD6" s="375"/>
    </row>
    <row r="7" spans="2:30" x14ac:dyDescent="0.25">
      <c r="B7" s="2"/>
      <c r="C7" s="11">
        <v>39539</v>
      </c>
      <c r="D7" s="31">
        <v>0.42857139999999999</v>
      </c>
      <c r="E7" s="31">
        <v>0.28571429999999998</v>
      </c>
      <c r="F7" s="31">
        <v>0.28571429999999998</v>
      </c>
      <c r="G7" s="8"/>
      <c r="H7" s="8"/>
      <c r="I7" s="8"/>
      <c r="J7" s="66">
        <f t="shared" ref="J7:J45" si="0">+SUM(D7:F7)</f>
        <v>1</v>
      </c>
      <c r="AC7" s="17"/>
      <c r="AD7" s="17"/>
    </row>
    <row r="8" spans="2:30" x14ac:dyDescent="0.25">
      <c r="B8" s="2"/>
      <c r="C8" s="11">
        <v>39630</v>
      </c>
      <c r="D8" s="31">
        <v>0.46666669999999999</v>
      </c>
      <c r="E8" s="31">
        <v>0.4</v>
      </c>
      <c r="F8" s="31">
        <v>0.13333329999999999</v>
      </c>
      <c r="G8" s="31">
        <v>0.57142859999999995</v>
      </c>
      <c r="H8" s="31">
        <v>0.28571429999999998</v>
      </c>
      <c r="I8" s="31">
        <v>0.14285709999999999</v>
      </c>
      <c r="J8" s="66">
        <f t="shared" si="0"/>
        <v>1</v>
      </c>
      <c r="AB8" s="4"/>
      <c r="AC8" s="20"/>
      <c r="AD8" s="21"/>
    </row>
    <row r="9" spans="2:30" x14ac:dyDescent="0.25">
      <c r="B9" s="2"/>
      <c r="C9" s="11">
        <v>39722</v>
      </c>
      <c r="D9" s="31">
        <v>0.58823530000000002</v>
      </c>
      <c r="E9" s="31">
        <v>0.41176469999999998</v>
      </c>
      <c r="F9" s="31">
        <v>0</v>
      </c>
      <c r="G9" s="31">
        <v>0.53333339999999996</v>
      </c>
      <c r="H9" s="31">
        <v>0.3333333</v>
      </c>
      <c r="I9" s="31">
        <v>0.13333329999999999</v>
      </c>
      <c r="J9" s="66">
        <f t="shared" si="0"/>
        <v>1</v>
      </c>
      <c r="AB9" s="4"/>
      <c r="AC9" s="20"/>
      <c r="AD9" s="21"/>
    </row>
    <row r="10" spans="2:30" x14ac:dyDescent="0.25">
      <c r="B10" s="2"/>
      <c r="C10" s="11">
        <v>39783</v>
      </c>
      <c r="D10" s="31">
        <v>0.78599999999999992</v>
      </c>
      <c r="E10" s="31">
        <v>0.214</v>
      </c>
      <c r="F10" s="31">
        <v>0</v>
      </c>
      <c r="G10" s="31">
        <v>0.70588240000000002</v>
      </c>
      <c r="H10" s="31">
        <v>0.29411769999999998</v>
      </c>
      <c r="I10" s="31">
        <v>0</v>
      </c>
      <c r="J10" s="66">
        <f t="shared" si="0"/>
        <v>0.99999999999999989</v>
      </c>
      <c r="AB10" s="4"/>
      <c r="AC10" s="20"/>
      <c r="AD10" s="21"/>
    </row>
    <row r="11" spans="2:30" x14ac:dyDescent="0.25">
      <c r="B11" s="2"/>
      <c r="C11" s="11">
        <v>39873</v>
      </c>
      <c r="D11" s="31">
        <v>0.77800000000000002</v>
      </c>
      <c r="E11" s="31">
        <v>0.222</v>
      </c>
      <c r="F11" s="31">
        <v>0</v>
      </c>
      <c r="G11" s="31">
        <v>0.64300000000000002</v>
      </c>
      <c r="H11" s="31">
        <v>0.35700000000000004</v>
      </c>
      <c r="I11" s="31">
        <v>0</v>
      </c>
      <c r="J11" s="66">
        <f t="shared" si="0"/>
        <v>1</v>
      </c>
      <c r="AB11" s="4"/>
      <c r="AC11" s="20"/>
      <c r="AD11" s="21"/>
    </row>
    <row r="12" spans="2:30" x14ac:dyDescent="0.25">
      <c r="B12" s="2"/>
      <c r="C12" s="11">
        <v>39965</v>
      </c>
      <c r="D12" s="31">
        <v>0.52600000000000002</v>
      </c>
      <c r="E12" s="31">
        <v>0.47399999999999998</v>
      </c>
      <c r="F12" s="31">
        <v>0</v>
      </c>
      <c r="G12" s="31">
        <v>0.5</v>
      </c>
      <c r="H12" s="31">
        <v>0.5</v>
      </c>
      <c r="I12" s="31">
        <v>0</v>
      </c>
      <c r="J12" s="66">
        <f t="shared" si="0"/>
        <v>1</v>
      </c>
      <c r="AB12" s="4"/>
      <c r="AC12" s="20"/>
      <c r="AD12" s="21"/>
    </row>
    <row r="13" spans="2:30" x14ac:dyDescent="0.25">
      <c r="B13" s="2"/>
      <c r="C13" s="11">
        <v>40057</v>
      </c>
      <c r="D13" s="31">
        <v>0.55500000000000005</v>
      </c>
      <c r="E13" s="31">
        <v>0.38900000000000001</v>
      </c>
      <c r="F13" s="31">
        <v>5.5999999999999994E-2</v>
      </c>
      <c r="G13" s="31">
        <v>0.21100000000000002</v>
      </c>
      <c r="H13" s="31">
        <v>0.78900000000000003</v>
      </c>
      <c r="I13" s="31">
        <v>0</v>
      </c>
      <c r="J13" s="66">
        <f t="shared" si="0"/>
        <v>1</v>
      </c>
      <c r="AB13" s="4"/>
      <c r="AC13" s="20"/>
      <c r="AD13" s="21"/>
    </row>
    <row r="14" spans="2:30" x14ac:dyDescent="0.25">
      <c r="B14" s="2"/>
      <c r="C14" s="11">
        <v>40148</v>
      </c>
      <c r="D14" s="31">
        <v>0.41200000000000003</v>
      </c>
      <c r="E14" s="31">
        <v>0.58799999999999997</v>
      </c>
      <c r="F14" s="31">
        <v>0</v>
      </c>
      <c r="G14" s="31">
        <v>0.38900000000000001</v>
      </c>
      <c r="H14" s="31">
        <v>0.61099999999999999</v>
      </c>
      <c r="I14" s="31">
        <v>0</v>
      </c>
      <c r="J14" s="66">
        <f t="shared" si="0"/>
        <v>1</v>
      </c>
      <c r="AB14" s="4"/>
      <c r="AC14" s="20"/>
      <c r="AD14" s="21"/>
    </row>
    <row r="15" spans="2:30" x14ac:dyDescent="0.25">
      <c r="B15" s="2"/>
      <c r="C15" s="11">
        <v>40238</v>
      </c>
      <c r="D15" s="31">
        <v>0.33299999999999996</v>
      </c>
      <c r="E15" s="31">
        <v>0.66700000000000004</v>
      </c>
      <c r="F15" s="31">
        <v>0</v>
      </c>
      <c r="G15" s="31">
        <v>0.17600000000000002</v>
      </c>
      <c r="H15" s="31">
        <v>0.76500000000000001</v>
      </c>
      <c r="I15" s="31">
        <v>5.9000000000000004E-2</v>
      </c>
      <c r="J15" s="66">
        <f t="shared" si="0"/>
        <v>1</v>
      </c>
      <c r="AB15" s="4"/>
      <c r="AC15" s="20"/>
      <c r="AD15" s="21"/>
    </row>
    <row r="16" spans="2:30" x14ac:dyDescent="0.25">
      <c r="B16" s="2"/>
      <c r="C16" s="11">
        <v>40330</v>
      </c>
      <c r="D16" s="31">
        <v>0.16699999999999998</v>
      </c>
      <c r="E16" s="31">
        <v>0.66600000000000004</v>
      </c>
      <c r="F16" s="31">
        <v>0.16699999999999998</v>
      </c>
      <c r="G16" s="31">
        <v>0.27800000000000002</v>
      </c>
      <c r="H16" s="31">
        <v>0.66700000000000004</v>
      </c>
      <c r="I16" s="31">
        <v>5.5999999999999994E-2</v>
      </c>
      <c r="J16" s="66">
        <f t="shared" si="0"/>
        <v>1</v>
      </c>
      <c r="AB16" s="4"/>
      <c r="AC16" s="20"/>
      <c r="AD16" s="21"/>
    </row>
    <row r="17" spans="1:30" x14ac:dyDescent="0.25">
      <c r="B17" s="2"/>
      <c r="C17" s="11">
        <v>40422</v>
      </c>
      <c r="D17" s="31">
        <v>5.2631578947368418E-2</v>
      </c>
      <c r="E17" s="31">
        <v>0.73684210526315785</v>
      </c>
      <c r="F17" s="31">
        <v>0.21052631578947367</v>
      </c>
      <c r="G17" s="31">
        <v>0.22299999999999998</v>
      </c>
      <c r="H17" s="31">
        <v>0.66700000000000004</v>
      </c>
      <c r="I17" s="31">
        <v>0.111</v>
      </c>
      <c r="J17" s="66">
        <f t="shared" si="0"/>
        <v>1</v>
      </c>
      <c r="AB17" s="4"/>
      <c r="AC17" s="20"/>
      <c r="AD17" s="21"/>
    </row>
    <row r="18" spans="1:30" x14ac:dyDescent="0.25">
      <c r="B18" s="2"/>
      <c r="C18" s="11">
        <v>40513</v>
      </c>
      <c r="D18" s="31">
        <v>5.9000000000000004E-2</v>
      </c>
      <c r="E18" s="31">
        <v>0.70599999999999996</v>
      </c>
      <c r="F18" s="31">
        <v>0.23499999999999999</v>
      </c>
      <c r="G18" s="31">
        <v>0.10526315789473684</v>
      </c>
      <c r="H18" s="31">
        <v>0.84210526315789469</v>
      </c>
      <c r="I18" s="31">
        <v>5.2631578947368418E-2</v>
      </c>
      <c r="J18" s="66">
        <f t="shared" si="0"/>
        <v>1</v>
      </c>
      <c r="AB18" s="4"/>
      <c r="AC18" s="20"/>
      <c r="AD18" s="21"/>
    </row>
    <row r="19" spans="1:30" x14ac:dyDescent="0.25">
      <c r="B19" s="2"/>
      <c r="C19" s="11">
        <v>40603</v>
      </c>
      <c r="D19" s="31">
        <v>0.15789473684210525</v>
      </c>
      <c r="E19" s="31">
        <v>0.63157894736842102</v>
      </c>
      <c r="F19" s="31">
        <v>0.21052631578947367</v>
      </c>
      <c r="G19" s="31">
        <v>0.17647058823529413</v>
      </c>
      <c r="H19" s="31">
        <v>0.70588235294117652</v>
      </c>
      <c r="I19" s="31">
        <v>0.11764705882352941</v>
      </c>
      <c r="J19" s="66">
        <f t="shared" si="0"/>
        <v>1</v>
      </c>
      <c r="AB19" s="4"/>
      <c r="AD19" s="21"/>
    </row>
    <row r="20" spans="1:30" x14ac:dyDescent="0.25">
      <c r="A20" s="33"/>
      <c r="C20" s="11">
        <v>40695</v>
      </c>
      <c r="D20" s="31">
        <v>0.33333333333333331</v>
      </c>
      <c r="E20" s="31">
        <v>0.5</v>
      </c>
      <c r="F20" s="31">
        <v>0.16666666666666666</v>
      </c>
      <c r="G20" s="31">
        <v>0.15789473684210525</v>
      </c>
      <c r="H20" s="31">
        <v>0.73684210526315785</v>
      </c>
      <c r="I20" s="31">
        <v>0.10526315789473684</v>
      </c>
      <c r="J20" s="66">
        <f t="shared" si="0"/>
        <v>0.99999999999999989</v>
      </c>
      <c r="AB20" s="4"/>
      <c r="AD20" s="21"/>
    </row>
    <row r="21" spans="1:30" x14ac:dyDescent="0.25">
      <c r="C21" s="11">
        <v>40787</v>
      </c>
      <c r="D21" s="31">
        <v>0.33333333333333331</v>
      </c>
      <c r="E21" s="31">
        <v>0.47619047619047616</v>
      </c>
      <c r="F21" s="31">
        <v>0.19047619047619047</v>
      </c>
      <c r="G21" s="31">
        <v>0.3888888888888889</v>
      </c>
      <c r="H21" s="31">
        <v>0.61111111111111116</v>
      </c>
      <c r="I21" s="31">
        <v>0</v>
      </c>
      <c r="J21" s="66">
        <f t="shared" si="0"/>
        <v>1</v>
      </c>
    </row>
    <row r="22" spans="1:30" x14ac:dyDescent="0.25">
      <c r="B22" s="2"/>
      <c r="C22" s="11">
        <v>40878</v>
      </c>
      <c r="D22" s="31">
        <v>0.42857142857142855</v>
      </c>
      <c r="E22" s="31">
        <v>0.38095238095238093</v>
      </c>
      <c r="F22" s="31">
        <v>0.19047619047619047</v>
      </c>
      <c r="G22" s="31">
        <v>0.38095238095238093</v>
      </c>
      <c r="H22" s="31">
        <v>0.5714285714285714</v>
      </c>
      <c r="I22" s="31">
        <v>4.7619047619047616E-2</v>
      </c>
      <c r="J22" s="66">
        <f t="shared" si="0"/>
        <v>1</v>
      </c>
    </row>
    <row r="23" spans="1:30" x14ac:dyDescent="0.25">
      <c r="B23" s="2"/>
      <c r="C23" s="11">
        <v>40969</v>
      </c>
      <c r="D23" s="31">
        <v>0.42857142857142855</v>
      </c>
      <c r="E23" s="31">
        <v>0.33333333333333331</v>
      </c>
      <c r="F23" s="31">
        <v>9.5238095238095233E-2</v>
      </c>
      <c r="G23" s="31">
        <v>0.47619047619047616</v>
      </c>
      <c r="H23" s="31">
        <v>4.7619047619047616E-2</v>
      </c>
      <c r="I23" s="31">
        <v>0.47619047619047616</v>
      </c>
      <c r="J23" s="66">
        <f t="shared" si="0"/>
        <v>0.8571428571428571</v>
      </c>
      <c r="AC23" s="375"/>
      <c r="AD23" s="375"/>
    </row>
    <row r="24" spans="1:30" x14ac:dyDescent="0.25">
      <c r="B24" s="2"/>
      <c r="C24" s="22">
        <v>41061</v>
      </c>
      <c r="D24" s="31">
        <v>0.55555555555555547</v>
      </c>
      <c r="E24" s="31">
        <v>0.38888888888888884</v>
      </c>
      <c r="F24" s="31">
        <v>5.5555555555555559E-2</v>
      </c>
      <c r="G24" s="31">
        <v>0.5554445554445554</v>
      </c>
      <c r="H24" s="31">
        <v>0.38861138861138855</v>
      </c>
      <c r="I24" s="31">
        <v>5.594405594405593E-2</v>
      </c>
      <c r="J24" s="66">
        <f t="shared" si="0"/>
        <v>0.99999999999999989</v>
      </c>
      <c r="AC24" s="17"/>
      <c r="AD24" s="17"/>
    </row>
    <row r="25" spans="1:30" x14ac:dyDescent="0.25">
      <c r="B25" s="2"/>
      <c r="C25" s="22">
        <v>41153</v>
      </c>
      <c r="D25" s="31">
        <v>0.49931224209078406</v>
      </c>
      <c r="E25" s="31">
        <v>0.501</v>
      </c>
      <c r="F25" s="31">
        <v>0</v>
      </c>
      <c r="G25" s="31">
        <v>0.47052947052947053</v>
      </c>
      <c r="H25" s="31">
        <v>0.41158841158841158</v>
      </c>
      <c r="I25" s="31">
        <v>0.11788211788211787</v>
      </c>
      <c r="J25" s="66">
        <f t="shared" si="0"/>
        <v>1.000312242090784</v>
      </c>
      <c r="AB25" s="4"/>
      <c r="AC25" s="20"/>
      <c r="AD25" s="21"/>
    </row>
    <row r="26" spans="1:30" x14ac:dyDescent="0.25">
      <c r="B26" s="2"/>
      <c r="C26" s="22">
        <v>41244</v>
      </c>
      <c r="D26" s="31">
        <v>0.60855949895615868</v>
      </c>
      <c r="E26" s="31">
        <v>0.26096033402922758</v>
      </c>
      <c r="F26" s="31">
        <v>0.13048016701461379</v>
      </c>
      <c r="G26" s="31">
        <v>0.54602510460251041</v>
      </c>
      <c r="H26" s="31">
        <v>0.36401673640167359</v>
      </c>
      <c r="I26" s="31">
        <v>8.9958158995815884E-2</v>
      </c>
      <c r="J26" s="66">
        <f t="shared" si="0"/>
        <v>1</v>
      </c>
      <c r="AB26" s="4"/>
      <c r="AC26" s="20"/>
      <c r="AD26" s="21"/>
    </row>
    <row r="27" spans="1:30" x14ac:dyDescent="0.25">
      <c r="B27" s="2"/>
      <c r="C27" s="22">
        <v>41334</v>
      </c>
      <c r="D27" s="31">
        <v>0.6</v>
      </c>
      <c r="E27" s="31">
        <v>0.3</v>
      </c>
      <c r="F27" s="31">
        <v>0.1</v>
      </c>
      <c r="G27" s="31">
        <v>0.45</v>
      </c>
      <c r="H27" s="31">
        <v>0.5</v>
      </c>
      <c r="I27" s="31">
        <v>0.05</v>
      </c>
      <c r="J27" s="66">
        <f t="shared" si="0"/>
        <v>0.99999999999999989</v>
      </c>
      <c r="AB27" s="4"/>
      <c r="AC27" s="20"/>
      <c r="AD27" s="21"/>
    </row>
    <row r="28" spans="1:30" x14ac:dyDescent="0.25">
      <c r="B28" s="2"/>
      <c r="C28" s="22">
        <v>41426</v>
      </c>
      <c r="D28" s="67">
        <v>0.4375</v>
      </c>
      <c r="E28" s="67">
        <v>0.5</v>
      </c>
      <c r="F28" s="67">
        <v>6.25E-2</v>
      </c>
      <c r="G28" s="67">
        <v>0.3125</v>
      </c>
      <c r="H28" s="67">
        <v>0.6875</v>
      </c>
      <c r="I28" s="67">
        <v>0</v>
      </c>
      <c r="J28" s="66">
        <f t="shared" si="0"/>
        <v>1</v>
      </c>
      <c r="AB28" s="4"/>
      <c r="AC28" s="20"/>
      <c r="AD28" s="21"/>
    </row>
    <row r="29" spans="1:30" x14ac:dyDescent="0.25">
      <c r="B29" s="2"/>
      <c r="C29" s="22">
        <v>41518</v>
      </c>
      <c r="D29" s="67">
        <v>0.36842105263157893</v>
      </c>
      <c r="E29" s="67">
        <v>0.47368421052631576</v>
      </c>
      <c r="F29" s="67">
        <v>0.15789473684210525</v>
      </c>
      <c r="G29" s="67">
        <v>0.31578947368421051</v>
      </c>
      <c r="H29" s="67">
        <v>0.57894736842105265</v>
      </c>
      <c r="I29" s="67">
        <v>0.10526315789473684</v>
      </c>
      <c r="J29" s="66">
        <f t="shared" si="0"/>
        <v>1</v>
      </c>
      <c r="AB29" s="4"/>
      <c r="AC29" s="20"/>
      <c r="AD29" s="21"/>
    </row>
    <row r="30" spans="1:30" x14ac:dyDescent="0.25">
      <c r="B30" s="2"/>
      <c r="C30" s="22">
        <v>41609</v>
      </c>
      <c r="D30" s="67">
        <v>0.3125</v>
      </c>
      <c r="E30" s="67">
        <v>0.5</v>
      </c>
      <c r="F30" s="67">
        <v>0.1875</v>
      </c>
      <c r="G30" s="67">
        <v>0.1875</v>
      </c>
      <c r="H30" s="67">
        <v>0.625</v>
      </c>
      <c r="I30" s="67">
        <v>0.1875</v>
      </c>
      <c r="J30" s="66">
        <f t="shared" si="0"/>
        <v>1</v>
      </c>
      <c r="AB30" s="4"/>
      <c r="AC30" s="20"/>
      <c r="AD30" s="21"/>
    </row>
    <row r="31" spans="1:30" x14ac:dyDescent="0.25">
      <c r="B31" s="2"/>
      <c r="C31" s="22">
        <v>41699</v>
      </c>
      <c r="D31" s="67">
        <v>0.11764705882352941</v>
      </c>
      <c r="E31" s="67">
        <v>0.6470588235294118</v>
      </c>
      <c r="F31" s="67">
        <v>0.23529411764705882</v>
      </c>
      <c r="G31" s="67">
        <v>0.11764705882352941</v>
      </c>
      <c r="H31" s="67">
        <v>0.70588235294117652</v>
      </c>
      <c r="I31" s="67">
        <v>0.17647058823529413</v>
      </c>
      <c r="J31" s="66">
        <f t="shared" si="0"/>
        <v>1</v>
      </c>
      <c r="AB31" s="4"/>
      <c r="AC31" s="20"/>
      <c r="AD31" s="21"/>
    </row>
    <row r="32" spans="1:30" x14ac:dyDescent="0.25">
      <c r="B32" s="2"/>
      <c r="C32" s="22">
        <v>41791</v>
      </c>
      <c r="D32" s="67">
        <v>0.29411764705882354</v>
      </c>
      <c r="E32" s="67">
        <v>0.58823529411764708</v>
      </c>
      <c r="F32" s="67">
        <v>0.11764705882352941</v>
      </c>
      <c r="G32" s="67">
        <v>0.23529411764705882</v>
      </c>
      <c r="H32" s="67">
        <v>0.76470588235294112</v>
      </c>
      <c r="I32" s="67">
        <v>0</v>
      </c>
      <c r="J32" s="66">
        <f t="shared" si="0"/>
        <v>1</v>
      </c>
      <c r="AB32" s="4"/>
      <c r="AC32" s="20"/>
      <c r="AD32" s="21"/>
    </row>
    <row r="33" spans="1:30" x14ac:dyDescent="0.25">
      <c r="B33" s="2"/>
      <c r="C33" s="22">
        <v>41883</v>
      </c>
      <c r="D33" s="67">
        <v>0.2857142857142857</v>
      </c>
      <c r="E33" s="67">
        <v>0.6428571428571429</v>
      </c>
      <c r="F33" s="67">
        <v>7.1428571428571425E-2</v>
      </c>
      <c r="G33" s="67">
        <v>0.21428571428571427</v>
      </c>
      <c r="H33" s="67">
        <v>0.7142857142857143</v>
      </c>
      <c r="I33" s="67">
        <v>7.1428571428571425E-2</v>
      </c>
      <c r="J33" s="66">
        <f t="shared" si="0"/>
        <v>1</v>
      </c>
      <c r="AB33" s="4"/>
      <c r="AC33" s="20"/>
      <c r="AD33" s="21"/>
    </row>
    <row r="34" spans="1:30" x14ac:dyDescent="0.25">
      <c r="B34" s="2"/>
      <c r="C34" s="22">
        <v>41974</v>
      </c>
      <c r="D34" s="67">
        <v>0.25</v>
      </c>
      <c r="E34" s="67">
        <v>0.5</v>
      </c>
      <c r="F34" s="67">
        <v>0.25</v>
      </c>
      <c r="G34" s="67">
        <v>0.25</v>
      </c>
      <c r="H34" s="67">
        <v>0.66666666666666663</v>
      </c>
      <c r="I34" s="67">
        <v>8.3333333333333329E-2</v>
      </c>
      <c r="J34" s="66">
        <f t="shared" si="0"/>
        <v>1</v>
      </c>
      <c r="AB34" s="4"/>
      <c r="AC34" s="20"/>
      <c r="AD34" s="21"/>
    </row>
    <row r="35" spans="1:30" x14ac:dyDescent="0.25">
      <c r="B35" s="2"/>
      <c r="C35" s="22">
        <v>42064</v>
      </c>
      <c r="D35" s="67">
        <v>0.30769230769230771</v>
      </c>
      <c r="E35" s="67">
        <v>0.61538461538461542</v>
      </c>
      <c r="F35" s="67">
        <v>7.6923076923076927E-2</v>
      </c>
      <c r="G35" s="67">
        <v>0.46153846153846156</v>
      </c>
      <c r="H35" s="67">
        <v>0.53846153846153844</v>
      </c>
      <c r="I35" s="67">
        <v>0</v>
      </c>
      <c r="J35" s="66">
        <f t="shared" si="0"/>
        <v>1</v>
      </c>
      <c r="AB35" s="4"/>
      <c r="AC35" s="20"/>
      <c r="AD35" s="21"/>
    </row>
    <row r="36" spans="1:30" x14ac:dyDescent="0.25">
      <c r="B36" s="2"/>
      <c r="C36" s="22">
        <v>42156</v>
      </c>
      <c r="D36" s="67">
        <v>0.46666666666666667</v>
      </c>
      <c r="E36" s="67">
        <v>0.53333333333333333</v>
      </c>
      <c r="F36" s="67">
        <v>0</v>
      </c>
      <c r="G36" s="23">
        <v>0.53333333333333333</v>
      </c>
      <c r="H36" s="23">
        <v>0.46666666666666667</v>
      </c>
      <c r="I36" s="23">
        <v>0</v>
      </c>
      <c r="J36" s="66">
        <f t="shared" si="0"/>
        <v>1</v>
      </c>
      <c r="AB36" s="4"/>
      <c r="AC36" s="20"/>
      <c r="AD36" s="21"/>
    </row>
    <row r="37" spans="1:30" x14ac:dyDescent="0.25">
      <c r="B37" s="2"/>
      <c r="C37" s="22">
        <v>42248</v>
      </c>
      <c r="D37" s="23">
        <v>0.66666666666666663</v>
      </c>
      <c r="E37" s="23">
        <v>0.33333333333333331</v>
      </c>
      <c r="F37" s="23">
        <v>0</v>
      </c>
      <c r="G37" s="23">
        <v>0.75</v>
      </c>
      <c r="H37" s="23">
        <v>0.25</v>
      </c>
      <c r="I37" s="23">
        <v>0</v>
      </c>
      <c r="J37" s="66">
        <f t="shared" si="0"/>
        <v>1</v>
      </c>
      <c r="AB37" s="4"/>
      <c r="AC37" s="20"/>
      <c r="AD37" s="21"/>
    </row>
    <row r="38" spans="1:30" x14ac:dyDescent="0.25">
      <c r="B38" s="2"/>
      <c r="C38" s="22">
        <v>42339</v>
      </c>
      <c r="D38" s="23">
        <v>0.46153846153846156</v>
      </c>
      <c r="E38" s="23">
        <v>0.53846153846153844</v>
      </c>
      <c r="F38" s="23">
        <v>0</v>
      </c>
      <c r="G38" s="23">
        <v>0.46153846153846156</v>
      </c>
      <c r="H38" s="23">
        <v>0.46153846153846156</v>
      </c>
      <c r="I38" s="23">
        <v>7.6923076923076927E-2</v>
      </c>
      <c r="J38" s="66">
        <f t="shared" si="0"/>
        <v>1</v>
      </c>
      <c r="AB38" s="4"/>
      <c r="AC38" s="20"/>
      <c r="AD38" s="21"/>
    </row>
    <row r="39" spans="1:30" x14ac:dyDescent="0.25">
      <c r="B39" s="2"/>
      <c r="C39" s="22">
        <v>42430</v>
      </c>
      <c r="D39" s="23">
        <v>0.46153846153846156</v>
      </c>
      <c r="E39" s="23">
        <v>0.46153846153846156</v>
      </c>
      <c r="F39" s="23">
        <v>7.6923076923076927E-2</v>
      </c>
      <c r="G39" s="23">
        <v>0.53846153846153855</v>
      </c>
      <c r="H39" s="23">
        <v>0.38461538461538464</v>
      </c>
      <c r="I39" s="23">
        <v>7.6923076923076927E-2</v>
      </c>
      <c r="J39" s="66">
        <f t="shared" si="0"/>
        <v>1</v>
      </c>
      <c r="AB39" s="4"/>
      <c r="AC39" s="20"/>
      <c r="AD39" s="21"/>
    </row>
    <row r="40" spans="1:30" x14ac:dyDescent="0.25">
      <c r="B40" s="2"/>
      <c r="C40" s="22">
        <v>42522</v>
      </c>
      <c r="D40" s="23">
        <v>0.53333333333333333</v>
      </c>
      <c r="E40" s="23">
        <v>0.46666666666666667</v>
      </c>
      <c r="F40" s="23">
        <v>0</v>
      </c>
      <c r="G40" s="23">
        <v>0.6</v>
      </c>
      <c r="H40" s="23">
        <v>0.33333333333333331</v>
      </c>
      <c r="I40" s="23">
        <v>6.6666666666666666E-2</v>
      </c>
      <c r="J40" s="66">
        <f t="shared" si="0"/>
        <v>1</v>
      </c>
      <c r="AB40" s="4"/>
      <c r="AC40" s="20"/>
      <c r="AD40" s="21"/>
    </row>
    <row r="41" spans="1:30" x14ac:dyDescent="0.25">
      <c r="B41" s="2"/>
      <c r="C41" s="22">
        <v>42614</v>
      </c>
      <c r="D41" s="23">
        <v>0.6</v>
      </c>
      <c r="E41" s="23">
        <v>0.33333333333333331</v>
      </c>
      <c r="F41" s="23">
        <v>6.6666666666666666E-2</v>
      </c>
      <c r="G41" s="23">
        <v>0.39999999999999997</v>
      </c>
      <c r="H41" s="23">
        <v>0.46666666666666667</v>
      </c>
      <c r="I41" s="23">
        <v>0</v>
      </c>
      <c r="J41" s="66">
        <f t="shared" si="0"/>
        <v>1</v>
      </c>
      <c r="AB41" s="4"/>
      <c r="AC41" s="20"/>
      <c r="AD41" s="21"/>
    </row>
    <row r="42" spans="1:30" x14ac:dyDescent="0.25">
      <c r="B42" s="2"/>
      <c r="C42" s="22">
        <v>42705</v>
      </c>
      <c r="D42" s="23">
        <v>0.42857142857142855</v>
      </c>
      <c r="E42" s="23">
        <v>0.5714285714285714</v>
      </c>
      <c r="F42" s="23">
        <v>0</v>
      </c>
      <c r="G42" s="23">
        <v>0.42857142857142855</v>
      </c>
      <c r="H42" s="23">
        <v>0.5714285714285714</v>
      </c>
      <c r="I42" s="41">
        <v>0</v>
      </c>
      <c r="J42" s="66">
        <f t="shared" si="0"/>
        <v>1</v>
      </c>
      <c r="AB42" s="4"/>
      <c r="AC42" s="20"/>
      <c r="AD42" s="21"/>
    </row>
    <row r="43" spans="1:30" x14ac:dyDescent="0.25">
      <c r="B43" s="2"/>
      <c r="C43" s="22">
        <v>42795</v>
      </c>
      <c r="D43" s="23">
        <v>0.46153846153846156</v>
      </c>
      <c r="E43" s="23">
        <v>0.30769230769230771</v>
      </c>
      <c r="F43" s="23">
        <v>0.23076923076923078</v>
      </c>
      <c r="G43" s="23">
        <v>0.38461538461538464</v>
      </c>
      <c r="H43" s="23">
        <v>0.38461538461538464</v>
      </c>
      <c r="I43" s="23">
        <v>0.23076923076923078</v>
      </c>
      <c r="J43" s="66">
        <f t="shared" si="0"/>
        <v>1</v>
      </c>
      <c r="AB43" s="4"/>
      <c r="AC43" s="20"/>
      <c r="AD43" s="21"/>
    </row>
    <row r="44" spans="1:30" x14ac:dyDescent="0.25">
      <c r="B44" s="2"/>
      <c r="C44" s="22">
        <v>42887</v>
      </c>
      <c r="D44" s="23">
        <v>0.69230769230769229</v>
      </c>
      <c r="E44" s="23">
        <v>0.30769230769230771</v>
      </c>
      <c r="F44" s="23">
        <v>0</v>
      </c>
      <c r="G44" s="23">
        <v>0.66666666666666674</v>
      </c>
      <c r="H44" s="23">
        <v>0.25</v>
      </c>
      <c r="I44" s="23">
        <v>8.3333333333333329E-2</v>
      </c>
      <c r="J44" s="66">
        <f t="shared" si="0"/>
        <v>1</v>
      </c>
      <c r="AB44" s="4"/>
      <c r="AC44" s="20"/>
      <c r="AD44" s="21"/>
    </row>
    <row r="45" spans="1:30" x14ac:dyDescent="0.25">
      <c r="B45" s="2"/>
      <c r="C45" s="22">
        <v>42979</v>
      </c>
      <c r="D45" s="23">
        <v>0.66666666666666674</v>
      </c>
      <c r="E45" s="23">
        <v>0.25</v>
      </c>
      <c r="F45" s="23">
        <v>8.3333333333333329E-2</v>
      </c>
      <c r="G45" s="23"/>
      <c r="H45" s="23"/>
      <c r="I45" s="41"/>
      <c r="J45" s="66">
        <f t="shared" si="0"/>
        <v>1</v>
      </c>
      <c r="AB45" s="4"/>
      <c r="AC45" s="20"/>
      <c r="AD45" s="21"/>
    </row>
    <row r="46" spans="1:30" x14ac:dyDescent="0.25">
      <c r="B46" s="2"/>
      <c r="C46" s="22"/>
      <c r="D46" s="23"/>
      <c r="E46" s="23"/>
      <c r="F46" s="23"/>
      <c r="G46" s="23"/>
      <c r="H46" s="23"/>
      <c r="I46" s="41"/>
      <c r="J46" s="41"/>
      <c r="AB46" s="4"/>
      <c r="AC46" s="20"/>
      <c r="AD46" s="21"/>
    </row>
    <row r="47" spans="1:30" x14ac:dyDescent="0.25">
      <c r="A47" s="71" t="s">
        <v>32</v>
      </c>
      <c r="B47" s="73"/>
      <c r="C47" s="74"/>
      <c r="D47" s="75"/>
      <c r="E47" s="75"/>
      <c r="F47" s="75"/>
      <c r="G47" s="75"/>
      <c r="H47" s="23"/>
      <c r="I47" s="41"/>
      <c r="J47" s="41"/>
      <c r="AB47" s="4"/>
      <c r="AC47" s="20"/>
      <c r="AD47" s="21"/>
    </row>
    <row r="48" spans="1:30" x14ac:dyDescent="0.25">
      <c r="A48" s="71" t="s">
        <v>31</v>
      </c>
      <c r="B48" s="73"/>
      <c r="C48" s="74"/>
      <c r="D48" s="76"/>
      <c r="E48" s="76"/>
      <c r="F48" s="76"/>
      <c r="G48" s="75"/>
      <c r="H48" s="23"/>
      <c r="I48" s="23"/>
      <c r="J48" s="30"/>
      <c r="AB48" s="4"/>
      <c r="AC48" s="20"/>
      <c r="AD48" s="21"/>
    </row>
    <row r="49" spans="1:30" x14ac:dyDescent="0.25">
      <c r="A49" s="71"/>
      <c r="B49" s="73"/>
      <c r="C49" s="74"/>
      <c r="D49" s="76"/>
      <c r="E49" s="76"/>
      <c r="F49" s="76"/>
      <c r="G49" s="76"/>
      <c r="H49" s="19"/>
      <c r="I49" s="19"/>
      <c r="AB49" s="4"/>
      <c r="AC49" s="20"/>
      <c r="AD49" s="21"/>
    </row>
    <row r="50" spans="1:30" x14ac:dyDescent="0.25">
      <c r="A50" s="77" t="s">
        <v>48</v>
      </c>
      <c r="B50" s="73"/>
      <c r="C50" s="74"/>
      <c r="D50" s="76"/>
      <c r="E50" s="76"/>
      <c r="F50" s="76"/>
      <c r="G50" s="76"/>
      <c r="H50" s="19"/>
      <c r="I50" s="19"/>
      <c r="AB50" s="4"/>
      <c r="AC50" s="20"/>
      <c r="AD50" s="21"/>
    </row>
    <row r="51" spans="1:30" x14ac:dyDescent="0.25">
      <c r="A51" s="71"/>
      <c r="B51" s="73"/>
      <c r="C51" s="74"/>
      <c r="D51" s="76"/>
      <c r="E51" s="76"/>
      <c r="F51" s="76"/>
      <c r="G51" s="76"/>
      <c r="H51" s="19"/>
      <c r="I51" s="19"/>
      <c r="AB51" s="4"/>
      <c r="AC51" s="20"/>
      <c r="AD51" s="21"/>
    </row>
    <row r="52" spans="1:30" x14ac:dyDescent="0.25">
      <c r="A52" s="71"/>
      <c r="B52" s="73"/>
      <c r="C52" s="78"/>
      <c r="D52" s="79"/>
      <c r="E52" s="79"/>
      <c r="F52" s="79"/>
      <c r="G52" s="76"/>
      <c r="H52" s="19"/>
      <c r="I52" s="19"/>
      <c r="AB52" s="4"/>
      <c r="AC52" s="20"/>
      <c r="AD52" s="21"/>
    </row>
    <row r="53" spans="1:30" x14ac:dyDescent="0.25">
      <c r="A53" s="71"/>
      <c r="B53" s="73"/>
      <c r="C53" s="78"/>
      <c r="D53" s="79"/>
      <c r="E53" s="79"/>
      <c r="F53" s="79"/>
      <c r="G53" s="79"/>
      <c r="H53" s="33"/>
      <c r="I53" s="33"/>
      <c r="AB53" s="4"/>
      <c r="AC53" s="20"/>
      <c r="AD53" s="21"/>
    </row>
    <row r="54" spans="1:30" x14ac:dyDescent="0.25">
      <c r="A54" s="71"/>
      <c r="B54" s="73"/>
      <c r="C54" s="78"/>
      <c r="D54" s="79"/>
      <c r="E54" s="79"/>
      <c r="F54" s="79"/>
      <c r="G54" s="79"/>
      <c r="H54" s="33"/>
      <c r="I54" s="33"/>
      <c r="AB54" s="4"/>
      <c r="AD54" s="21"/>
    </row>
    <row r="55" spans="1:30" x14ac:dyDescent="0.25">
      <c r="A55" s="71"/>
      <c r="B55" s="71"/>
      <c r="C55" s="78"/>
      <c r="D55" s="80"/>
      <c r="E55" s="80"/>
      <c r="F55" s="80"/>
      <c r="G55" s="80"/>
      <c r="H55" s="34"/>
      <c r="I55" s="34"/>
      <c r="AD55" s="21"/>
    </row>
    <row r="56" spans="1:30" x14ac:dyDescent="0.25">
      <c r="A56" s="71"/>
      <c r="B56" s="71"/>
      <c r="C56" s="74"/>
      <c r="D56" s="81"/>
      <c r="E56" s="81"/>
      <c r="F56" s="81"/>
      <c r="G56" s="81"/>
      <c r="H56" s="35"/>
      <c r="I56" s="35"/>
    </row>
    <row r="57" spans="1:30" x14ac:dyDescent="0.25">
      <c r="A57" s="71"/>
      <c r="B57" s="73"/>
      <c r="C57" s="82"/>
      <c r="D57" s="71"/>
      <c r="E57" s="71"/>
      <c r="F57" s="71"/>
      <c r="G57" s="71"/>
      <c r="H57" s="24"/>
      <c r="I57" s="25"/>
    </row>
    <row r="58" spans="1:30" x14ac:dyDescent="0.25">
      <c r="A58" s="71"/>
      <c r="B58" s="73"/>
      <c r="C58" s="82"/>
      <c r="D58" s="72"/>
      <c r="E58" s="72"/>
      <c r="F58" s="72"/>
      <c r="G58" s="72"/>
      <c r="H58" s="13"/>
      <c r="I58" s="13"/>
      <c r="AC58" s="375"/>
      <c r="AD58" s="375"/>
    </row>
    <row r="59" spans="1:30" x14ac:dyDescent="0.25">
      <c r="A59" s="71"/>
      <c r="B59" s="73"/>
      <c r="C59" s="83"/>
      <c r="D59" s="386"/>
      <c r="E59" s="386"/>
      <c r="F59" s="386"/>
      <c r="G59" s="84"/>
      <c r="H59" s="36"/>
      <c r="I59" s="36"/>
      <c r="AC59" s="17"/>
      <c r="AD59" s="17"/>
    </row>
    <row r="60" spans="1:30" x14ac:dyDescent="0.25">
      <c r="A60" s="71"/>
      <c r="B60" s="73"/>
      <c r="C60" s="83"/>
      <c r="D60" s="85"/>
      <c r="E60" s="85"/>
      <c r="F60" s="85"/>
      <c r="G60" s="85"/>
      <c r="H60" s="26"/>
      <c r="I60" s="26"/>
      <c r="AB60" s="4"/>
      <c r="AC60" s="20"/>
      <c r="AD60" s="21"/>
    </row>
    <row r="61" spans="1:30" x14ac:dyDescent="0.25">
      <c r="A61" s="71"/>
      <c r="B61" s="73"/>
      <c r="C61" s="86"/>
      <c r="D61" s="87"/>
      <c r="E61" s="87"/>
      <c r="F61" s="87"/>
      <c r="G61" s="73"/>
      <c r="H61" s="29"/>
      <c r="I61" s="29"/>
      <c r="AB61" s="4"/>
      <c r="AC61" s="20"/>
      <c r="AD61" s="21"/>
    </row>
    <row r="62" spans="1:30" x14ac:dyDescent="0.25">
      <c r="A62" s="71"/>
      <c r="B62" s="73"/>
      <c r="C62" s="86"/>
      <c r="D62" s="87"/>
      <c r="E62" s="87"/>
      <c r="F62" s="87"/>
      <c r="G62" s="87"/>
      <c r="H62" s="28"/>
      <c r="I62" s="28"/>
      <c r="AB62" s="4"/>
      <c r="AC62" s="20"/>
      <c r="AD62" s="21"/>
    </row>
    <row r="63" spans="1:30" x14ac:dyDescent="0.25">
      <c r="A63" s="71"/>
      <c r="B63" s="73"/>
      <c r="C63" s="86"/>
      <c r="D63" s="87"/>
      <c r="E63" s="87"/>
      <c r="F63" s="87"/>
      <c r="G63" s="87"/>
      <c r="H63" s="28"/>
      <c r="I63" s="28"/>
      <c r="AB63" s="4"/>
      <c r="AC63" s="20"/>
      <c r="AD63" s="21"/>
    </row>
    <row r="64" spans="1:30" x14ac:dyDescent="0.25">
      <c r="A64" s="71"/>
      <c r="B64" s="73"/>
      <c r="C64" s="86"/>
      <c r="D64" s="87"/>
      <c r="E64" s="87"/>
      <c r="F64" s="87"/>
      <c r="G64" s="87"/>
      <c r="H64" s="28"/>
      <c r="I64" s="28"/>
      <c r="AB64" s="4"/>
      <c r="AC64" s="20"/>
      <c r="AD64" s="21"/>
    </row>
    <row r="65" spans="1:30" x14ac:dyDescent="0.25">
      <c r="A65" s="71"/>
      <c r="B65" s="73"/>
      <c r="C65" s="86"/>
      <c r="D65" s="87"/>
      <c r="E65" s="87"/>
      <c r="F65" s="87"/>
      <c r="G65" s="87"/>
      <c r="H65" s="28"/>
      <c r="I65" s="28"/>
      <c r="AB65" s="4"/>
      <c r="AC65" s="20"/>
      <c r="AD65" s="21"/>
    </row>
    <row r="66" spans="1:30" x14ac:dyDescent="0.25">
      <c r="A66" s="71"/>
      <c r="B66" s="73"/>
      <c r="C66" s="86"/>
      <c r="D66" s="87"/>
      <c r="E66" s="87"/>
      <c r="F66" s="87"/>
      <c r="G66" s="87"/>
      <c r="H66" s="28"/>
      <c r="I66" s="28"/>
      <c r="AB66" s="4"/>
      <c r="AC66" s="20"/>
      <c r="AD66" s="21"/>
    </row>
    <row r="67" spans="1:30" x14ac:dyDescent="0.25">
      <c r="A67" s="71"/>
      <c r="B67" s="73"/>
      <c r="C67" s="86"/>
      <c r="D67" s="87"/>
      <c r="E67" s="87"/>
      <c r="F67" s="87"/>
      <c r="G67" s="87"/>
      <c r="H67" s="28"/>
      <c r="I67" s="28"/>
      <c r="AB67" s="4"/>
      <c r="AC67" s="20"/>
      <c r="AD67" s="21"/>
    </row>
    <row r="68" spans="1:30" x14ac:dyDescent="0.25">
      <c r="A68" s="71"/>
      <c r="B68" s="88"/>
      <c r="C68" s="86"/>
      <c r="D68" s="87"/>
      <c r="E68" s="87"/>
      <c r="F68" s="87"/>
      <c r="G68" s="87"/>
      <c r="H68" s="28"/>
      <c r="I68" s="28"/>
      <c r="AB68" s="4"/>
      <c r="AC68" s="20"/>
      <c r="AD68" s="21"/>
    </row>
    <row r="69" spans="1:30" x14ac:dyDescent="0.25">
      <c r="A69" s="71"/>
      <c r="B69" s="88"/>
      <c r="C69" s="86"/>
      <c r="D69" s="87"/>
      <c r="E69" s="87"/>
      <c r="F69" s="87"/>
      <c r="G69" s="87"/>
      <c r="H69" s="28"/>
      <c r="I69" s="28"/>
      <c r="AB69" s="4"/>
      <c r="AC69" s="20"/>
      <c r="AD69" s="21"/>
    </row>
    <row r="70" spans="1:30" x14ac:dyDescent="0.25">
      <c r="A70" s="71"/>
      <c r="B70" s="88"/>
      <c r="C70" s="78"/>
      <c r="D70" s="89"/>
      <c r="E70" s="89"/>
      <c r="F70" s="89"/>
      <c r="G70" s="87"/>
      <c r="H70" s="28"/>
      <c r="I70" s="28"/>
      <c r="AB70" s="4"/>
      <c r="AC70" s="20"/>
      <c r="AD70" s="21"/>
    </row>
    <row r="71" spans="1:30" x14ac:dyDescent="0.25">
      <c r="A71" s="71"/>
      <c r="B71" s="71"/>
      <c r="C71" s="86"/>
      <c r="D71" s="89"/>
      <c r="E71" s="89"/>
      <c r="F71" s="89"/>
      <c r="G71" s="89"/>
      <c r="H71" s="37"/>
      <c r="I71" s="37"/>
      <c r="AB71" s="4"/>
      <c r="AD71" s="21"/>
    </row>
    <row r="72" spans="1:30" x14ac:dyDescent="0.25">
      <c r="A72" s="71"/>
      <c r="B72" s="71"/>
      <c r="C72" s="76"/>
      <c r="D72" s="76"/>
      <c r="E72" s="76"/>
      <c r="F72" s="76"/>
      <c r="G72" s="76"/>
      <c r="H72" s="19"/>
      <c r="I72" s="19"/>
      <c r="J72" s="19"/>
      <c r="K72" s="19"/>
      <c r="L72" s="19"/>
      <c r="M72" s="19"/>
      <c r="N72" s="19"/>
      <c r="AD72" s="21"/>
    </row>
    <row r="73" spans="1:30" x14ac:dyDescent="0.25">
      <c r="A73" s="71"/>
      <c r="B73" s="71"/>
      <c r="C73" s="76"/>
      <c r="D73" s="76"/>
      <c r="E73" s="76"/>
      <c r="F73" s="76"/>
      <c r="G73" s="76"/>
      <c r="H73" s="19"/>
      <c r="I73" s="19"/>
      <c r="J73" s="19"/>
      <c r="K73" s="19"/>
      <c r="L73" s="19"/>
      <c r="M73" s="19"/>
      <c r="N73" s="19"/>
    </row>
    <row r="74" spans="1:30" x14ac:dyDescent="0.25">
      <c r="A74" s="71"/>
      <c r="B74" s="71"/>
      <c r="C74" s="76"/>
      <c r="D74" s="76"/>
      <c r="E74" s="76"/>
      <c r="F74" s="76"/>
      <c r="G74" s="76"/>
      <c r="H74" s="19"/>
      <c r="I74" s="19"/>
      <c r="J74" s="19"/>
      <c r="K74" s="19"/>
      <c r="L74" s="19"/>
      <c r="M74" s="19"/>
      <c r="N74" s="19"/>
      <c r="AC74" s="375"/>
      <c r="AD74" s="375"/>
    </row>
    <row r="75" spans="1:30" x14ac:dyDescent="0.25">
      <c r="A75" s="71" t="s">
        <v>35</v>
      </c>
      <c r="B75" s="71"/>
      <c r="C75" s="76"/>
      <c r="D75" s="76"/>
      <c r="E75" s="76"/>
      <c r="F75" s="76"/>
      <c r="G75" s="76"/>
      <c r="H75" s="19"/>
      <c r="I75" s="19"/>
      <c r="J75" s="19"/>
      <c r="K75" s="19"/>
      <c r="L75" s="19"/>
      <c r="M75" s="19"/>
      <c r="N75" s="19"/>
      <c r="AC75" s="17"/>
      <c r="AD75" s="17"/>
    </row>
    <row r="76" spans="1:30" x14ac:dyDescent="0.25">
      <c r="C76" s="76"/>
      <c r="D76" s="76"/>
      <c r="E76" s="76"/>
      <c r="F76" s="76"/>
      <c r="G76" s="76"/>
      <c r="H76" s="19"/>
      <c r="I76" s="19"/>
      <c r="J76" s="19"/>
      <c r="K76" s="19"/>
      <c r="L76" s="19"/>
      <c r="M76" s="19"/>
      <c r="N76" s="19"/>
      <c r="AB76" s="4"/>
      <c r="AC76" s="20"/>
      <c r="AD76" s="21"/>
    </row>
    <row r="77" spans="1:30" x14ac:dyDescent="0.25">
      <c r="A77" s="91" t="s">
        <v>124</v>
      </c>
      <c r="B77" s="71"/>
      <c r="C77" s="76"/>
      <c r="D77" s="76"/>
      <c r="E77" s="76"/>
      <c r="F77" s="76"/>
      <c r="G77" s="76"/>
      <c r="H77" s="19"/>
      <c r="I77" s="19"/>
      <c r="J77" s="19"/>
      <c r="K77" s="19"/>
      <c r="L77" s="19"/>
      <c r="M77" s="19"/>
      <c r="N77" s="19"/>
      <c r="AB77" s="4"/>
      <c r="AC77" s="20"/>
      <c r="AD77" s="21"/>
    </row>
    <row r="78" spans="1:30" x14ac:dyDescent="0.25">
      <c r="A78" s="71"/>
      <c r="B78" s="71"/>
      <c r="C78" s="76"/>
      <c r="D78" s="76"/>
      <c r="E78" s="76"/>
      <c r="F78" s="76"/>
      <c r="G78" s="76"/>
      <c r="H78" s="19"/>
      <c r="I78" s="19"/>
      <c r="J78" s="19"/>
      <c r="K78" s="19"/>
      <c r="L78" s="19"/>
      <c r="M78" s="19"/>
      <c r="N78" s="19"/>
      <c r="AB78" s="4"/>
      <c r="AC78" s="20"/>
      <c r="AD78" s="21"/>
    </row>
    <row r="79" spans="1:30" x14ac:dyDescent="0.25">
      <c r="A79" s="92"/>
      <c r="B79" s="71"/>
      <c r="C79" s="76"/>
      <c r="D79" s="76"/>
      <c r="E79" s="76"/>
      <c r="F79" s="76"/>
      <c r="G79" s="76"/>
      <c r="H79" s="19"/>
      <c r="I79" s="19"/>
      <c r="J79" s="19"/>
      <c r="K79" s="19"/>
      <c r="L79" s="19"/>
      <c r="M79" s="19"/>
      <c r="N79" s="19"/>
      <c r="AB79" s="4"/>
      <c r="AC79" s="20"/>
      <c r="AD79" s="21"/>
    </row>
    <row r="80" spans="1:30" x14ac:dyDescent="0.25">
      <c r="A80" s="93"/>
      <c r="B80" s="71"/>
      <c r="C80" s="76"/>
      <c r="D80" s="76"/>
      <c r="E80" s="76"/>
      <c r="F80" s="76"/>
      <c r="G80" s="76"/>
      <c r="H80" s="19"/>
      <c r="I80" s="19"/>
      <c r="J80" s="19"/>
      <c r="K80" s="19"/>
      <c r="L80" s="19"/>
      <c r="M80" s="19"/>
      <c r="N80" s="19"/>
      <c r="AB80" s="4"/>
      <c r="AC80" s="20"/>
      <c r="AD80" s="21"/>
    </row>
    <row r="81" spans="1:30" x14ac:dyDescent="0.25">
      <c r="A81" s="92"/>
      <c r="B81" s="71"/>
      <c r="C81" s="76"/>
      <c r="D81" s="76"/>
      <c r="E81" s="76"/>
      <c r="F81" s="76"/>
      <c r="G81" s="76"/>
      <c r="H81" s="19"/>
      <c r="I81" s="19"/>
      <c r="J81" s="19"/>
      <c r="K81" s="19"/>
      <c r="L81" s="19"/>
      <c r="M81" s="19"/>
      <c r="N81" s="19"/>
      <c r="AB81" s="4"/>
      <c r="AC81" s="20"/>
      <c r="AD81" s="21"/>
    </row>
    <row r="82" spans="1:30" x14ac:dyDescent="0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AB82" s="4"/>
      <c r="AC82" s="20"/>
      <c r="AD82" s="21"/>
    </row>
    <row r="83" spans="1:30" x14ac:dyDescent="0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AB83" s="4"/>
      <c r="AC83" s="20"/>
      <c r="AD83" s="21"/>
    </row>
    <row r="84" spans="1:30" x14ac:dyDescent="0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AB84" s="4"/>
      <c r="AC84" s="20"/>
      <c r="AD84" s="21"/>
    </row>
    <row r="85" spans="1:30" x14ac:dyDescent="0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AB85" s="4"/>
      <c r="AC85" s="20"/>
      <c r="AD85" s="21"/>
    </row>
    <row r="86" spans="1:30" x14ac:dyDescent="0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AB86" s="4"/>
      <c r="AC86" s="20"/>
      <c r="AD86" s="21"/>
    </row>
    <row r="87" spans="1:30" x14ac:dyDescent="0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AB87" s="4"/>
      <c r="AD87" s="21"/>
    </row>
    <row r="88" spans="1:30" x14ac:dyDescent="0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AD88" s="21"/>
    </row>
    <row r="89" spans="1:30" x14ac:dyDescent="0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30" x14ac:dyDescent="0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30" x14ac:dyDescent="0.25">
      <c r="C91" s="11"/>
      <c r="D91" s="39"/>
      <c r="E91" s="39"/>
      <c r="F91" s="39"/>
      <c r="G91" s="39"/>
      <c r="H91" s="39"/>
      <c r="I91" s="39"/>
    </row>
    <row r="92" spans="1:30" x14ac:dyDescent="0.25">
      <c r="C92" s="27"/>
      <c r="D92" s="38"/>
      <c r="E92" s="38"/>
      <c r="F92" s="38"/>
      <c r="G92" s="38"/>
      <c r="H92" s="38"/>
      <c r="I92" s="38"/>
    </row>
  </sheetData>
  <mergeCells count="9">
    <mergeCell ref="AC58:AD58"/>
    <mergeCell ref="D59:F59"/>
    <mergeCell ref="AC74:AD74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2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4"/>
  <sheetViews>
    <sheetView view="pageBreakPreview" topLeftCell="A31" zoomScale="75" zoomScaleNormal="85" zoomScaleSheetLayoutView="75" workbookViewId="0">
      <selection activeCell="P33" sqref="P33"/>
    </sheetView>
  </sheetViews>
  <sheetFormatPr baseColWidth="10" defaultRowHeight="15" x14ac:dyDescent="0.25"/>
  <cols>
    <col min="1" max="8" width="19.7109375" style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8" t="s">
        <v>17</v>
      </c>
      <c r="C2" s="389"/>
      <c r="D2" s="389"/>
      <c r="E2" s="389"/>
      <c r="F2" s="389"/>
      <c r="G2" s="389"/>
      <c r="H2" s="389"/>
      <c r="I2" s="390"/>
    </row>
    <row r="4" spans="2:30" ht="18.75" x14ac:dyDescent="0.3">
      <c r="B4" s="2"/>
      <c r="C4" s="2"/>
      <c r="D4" s="392" t="s">
        <v>131</v>
      </c>
      <c r="E4" s="392"/>
      <c r="F4" s="392"/>
      <c r="G4" s="392"/>
      <c r="H4" s="392"/>
      <c r="I4" s="392"/>
    </row>
    <row r="5" spans="2:30" ht="80.25" customHeight="1" thickBot="1" x14ac:dyDescent="0.3">
      <c r="B5" s="2"/>
      <c r="C5" s="2"/>
      <c r="D5" s="375" t="s">
        <v>19</v>
      </c>
      <c r="E5" s="375"/>
      <c r="F5" s="375"/>
      <c r="G5" s="375" t="s">
        <v>20</v>
      </c>
      <c r="H5" s="375"/>
      <c r="I5" s="375"/>
    </row>
    <row r="6" spans="2:30" x14ac:dyDescent="0.25">
      <c r="B6" s="2"/>
      <c r="C6" s="254"/>
      <c r="D6" s="255" t="s">
        <v>21</v>
      </c>
      <c r="E6" s="255" t="s">
        <v>23</v>
      </c>
      <c r="F6" s="256" t="s">
        <v>22</v>
      </c>
      <c r="G6" s="1" t="s">
        <v>21</v>
      </c>
      <c r="H6" s="1" t="s">
        <v>23</v>
      </c>
      <c r="I6" s="1" t="s">
        <v>22</v>
      </c>
      <c r="J6" s="65" t="s">
        <v>34</v>
      </c>
      <c r="AC6" s="375"/>
      <c r="AD6" s="375"/>
    </row>
    <row r="7" spans="2:30" x14ac:dyDescent="0.25">
      <c r="B7" s="2"/>
      <c r="C7" s="11">
        <v>39539</v>
      </c>
      <c r="D7" s="19">
        <v>0.28571429999999998</v>
      </c>
      <c r="E7" s="19">
        <v>0.57142859999999995</v>
      </c>
      <c r="F7" s="19">
        <v>0.14285709999999999</v>
      </c>
      <c r="G7" s="2"/>
      <c r="H7" s="2"/>
      <c r="I7" s="2"/>
      <c r="J7" s="66">
        <f t="shared" ref="J7:J44" si="0">+SUM(D7:F7)</f>
        <v>0.99999999999999989</v>
      </c>
      <c r="AC7" s="17"/>
      <c r="AD7" s="17"/>
    </row>
    <row r="8" spans="2:30" x14ac:dyDescent="0.25">
      <c r="B8" s="2"/>
      <c r="C8" s="11">
        <v>39630</v>
      </c>
      <c r="D8" s="31">
        <v>6.6666669999999997E-2</v>
      </c>
      <c r="E8" s="31">
        <v>0.86666670000000001</v>
      </c>
      <c r="F8" s="31">
        <v>6.6666669999999997E-2</v>
      </c>
      <c r="G8" s="31">
        <v>0.14285709999999999</v>
      </c>
      <c r="H8" s="31">
        <v>0.85714290000000004</v>
      </c>
      <c r="I8" s="31">
        <v>0</v>
      </c>
      <c r="J8" s="66">
        <f t="shared" si="0"/>
        <v>1.00000004</v>
      </c>
      <c r="AB8" s="4"/>
      <c r="AC8" s="20"/>
      <c r="AD8" s="21"/>
    </row>
    <row r="9" spans="2:30" x14ac:dyDescent="0.25">
      <c r="B9" s="2"/>
      <c r="C9" s="11">
        <v>39722</v>
      </c>
      <c r="D9" s="31">
        <v>0.23529410000000001</v>
      </c>
      <c r="E9" s="31">
        <v>0.70588240000000002</v>
      </c>
      <c r="F9" s="31">
        <v>5.8823529999999999E-2</v>
      </c>
      <c r="G9" s="31">
        <v>0.13333329999999999</v>
      </c>
      <c r="H9" s="31">
        <v>0.8</v>
      </c>
      <c r="I9" s="31">
        <v>6.6666669999999997E-2</v>
      </c>
      <c r="J9" s="66">
        <f t="shared" si="0"/>
        <v>1.00000003</v>
      </c>
      <c r="AB9" s="4"/>
      <c r="AC9" s="20"/>
      <c r="AD9" s="21"/>
    </row>
    <row r="10" spans="2:30" x14ac:dyDescent="0.25">
      <c r="B10" s="2"/>
      <c r="C10" s="11">
        <v>39783</v>
      </c>
      <c r="D10" s="31">
        <v>0.28600000000000003</v>
      </c>
      <c r="E10" s="31">
        <v>0.64300000000000002</v>
      </c>
      <c r="F10" s="31">
        <v>7.0999999999999994E-2</v>
      </c>
      <c r="G10" s="31">
        <v>0.35294120000000001</v>
      </c>
      <c r="H10" s="31">
        <v>0.64705880000000005</v>
      </c>
      <c r="I10" s="31">
        <v>0</v>
      </c>
      <c r="J10" s="66">
        <f t="shared" si="0"/>
        <v>1</v>
      </c>
      <c r="AB10" s="4"/>
      <c r="AC10" s="20"/>
      <c r="AD10" s="21"/>
    </row>
    <row r="11" spans="2:30" x14ac:dyDescent="0.25">
      <c r="B11" s="2"/>
      <c r="C11" s="11">
        <v>39873</v>
      </c>
      <c r="D11" s="31">
        <v>0.27800000000000002</v>
      </c>
      <c r="E11" s="31">
        <v>0.72199999999999998</v>
      </c>
      <c r="F11" s="31">
        <v>0</v>
      </c>
      <c r="G11" s="31">
        <v>0.28600000000000003</v>
      </c>
      <c r="H11" s="31">
        <v>0.71400000000000008</v>
      </c>
      <c r="I11" s="31">
        <v>0</v>
      </c>
      <c r="J11" s="66">
        <f t="shared" si="0"/>
        <v>1</v>
      </c>
      <c r="AB11" s="4"/>
      <c r="AC11" s="20"/>
      <c r="AD11" s="21"/>
    </row>
    <row r="12" spans="2:30" x14ac:dyDescent="0.25">
      <c r="B12" s="2"/>
      <c r="C12" s="11">
        <v>39965</v>
      </c>
      <c r="D12" s="31">
        <v>0.105</v>
      </c>
      <c r="E12" s="31">
        <v>0.89500000000000002</v>
      </c>
      <c r="F12" s="31">
        <v>0</v>
      </c>
      <c r="G12" s="31">
        <v>0.33299999999999996</v>
      </c>
      <c r="H12" s="31">
        <v>0.66700000000000004</v>
      </c>
      <c r="I12" s="31">
        <v>0</v>
      </c>
      <c r="J12" s="66">
        <f t="shared" si="0"/>
        <v>1</v>
      </c>
      <c r="AB12" s="4"/>
      <c r="AC12" s="20"/>
      <c r="AD12" s="21"/>
    </row>
    <row r="13" spans="2:30" x14ac:dyDescent="0.25">
      <c r="B13" s="2"/>
      <c r="C13" s="11">
        <v>40057</v>
      </c>
      <c r="D13" s="31">
        <v>0.16600000000000001</v>
      </c>
      <c r="E13" s="31">
        <v>0.77800000000000002</v>
      </c>
      <c r="F13" s="31">
        <v>5.5999999999999994E-2</v>
      </c>
      <c r="G13" s="31">
        <v>0.105</v>
      </c>
      <c r="H13" s="31">
        <v>0.89500000000000002</v>
      </c>
      <c r="I13" s="31">
        <v>0</v>
      </c>
      <c r="J13" s="66">
        <f t="shared" si="0"/>
        <v>1</v>
      </c>
      <c r="AB13" s="4"/>
      <c r="AC13" s="20"/>
      <c r="AD13" s="21"/>
    </row>
    <row r="14" spans="2:30" x14ac:dyDescent="0.25">
      <c r="B14" s="2"/>
      <c r="C14" s="11">
        <v>40148</v>
      </c>
      <c r="D14" s="31">
        <v>5.9000000000000004E-2</v>
      </c>
      <c r="E14" s="31">
        <v>0.88200000000000001</v>
      </c>
      <c r="F14" s="31">
        <v>5.9000000000000004E-2</v>
      </c>
      <c r="G14" s="31">
        <v>5.5999999999999994E-2</v>
      </c>
      <c r="H14" s="31">
        <v>0.94400000000000006</v>
      </c>
      <c r="I14" s="31">
        <v>0</v>
      </c>
      <c r="J14" s="66">
        <f t="shared" si="0"/>
        <v>1</v>
      </c>
      <c r="AB14" s="4"/>
      <c r="AC14" s="20"/>
      <c r="AD14" s="21"/>
    </row>
    <row r="15" spans="2:30" x14ac:dyDescent="0.25">
      <c r="B15" s="2"/>
      <c r="C15" s="11">
        <v>40238</v>
      </c>
      <c r="D15" s="31">
        <v>0.111</v>
      </c>
      <c r="E15" s="31">
        <v>0.88900000000000001</v>
      </c>
      <c r="F15" s="31">
        <v>0</v>
      </c>
      <c r="G15" s="31">
        <v>5.9000000000000004E-2</v>
      </c>
      <c r="H15" s="31">
        <v>0.94099999999999995</v>
      </c>
      <c r="I15" s="31">
        <v>0</v>
      </c>
      <c r="J15" s="66">
        <f t="shared" si="0"/>
        <v>1</v>
      </c>
      <c r="AB15" s="4"/>
      <c r="AC15" s="20"/>
      <c r="AD15" s="21"/>
    </row>
    <row r="16" spans="2:30" x14ac:dyDescent="0.25">
      <c r="B16" s="2"/>
      <c r="C16" s="11">
        <v>40330</v>
      </c>
      <c r="D16" s="31">
        <v>0.111</v>
      </c>
      <c r="E16" s="31">
        <v>0.77800000000000002</v>
      </c>
      <c r="F16" s="31">
        <v>0.111</v>
      </c>
      <c r="G16" s="31">
        <v>0.111</v>
      </c>
      <c r="H16" s="31">
        <v>0.88900000000000001</v>
      </c>
      <c r="I16" s="31">
        <v>0</v>
      </c>
      <c r="J16" s="66">
        <f t="shared" si="0"/>
        <v>1</v>
      </c>
      <c r="AB16" s="4"/>
      <c r="AC16" s="20"/>
      <c r="AD16" s="21"/>
    </row>
    <row r="17" spans="1:30" x14ac:dyDescent="0.25">
      <c r="B17" s="2"/>
      <c r="C17" s="11">
        <v>40422</v>
      </c>
      <c r="D17" s="31">
        <v>0.10526315789473684</v>
      </c>
      <c r="E17" s="31">
        <v>0.78947368421052633</v>
      </c>
      <c r="F17" s="31">
        <v>0.10526315789473684</v>
      </c>
      <c r="G17" s="31">
        <v>0.11199999999999999</v>
      </c>
      <c r="H17" s="31">
        <v>0.83299999999999996</v>
      </c>
      <c r="I17" s="31">
        <v>5.5999999999999994E-2</v>
      </c>
      <c r="J17" s="66">
        <f t="shared" si="0"/>
        <v>1</v>
      </c>
      <c r="AB17" s="4"/>
      <c r="AC17" s="20"/>
      <c r="AD17" s="21"/>
    </row>
    <row r="18" spans="1:30" x14ac:dyDescent="0.25">
      <c r="B18" s="2"/>
      <c r="C18" s="11">
        <v>40513</v>
      </c>
      <c r="D18" s="31">
        <v>5.8823529411764705E-2</v>
      </c>
      <c r="E18" s="31">
        <v>0.82352941176470584</v>
      </c>
      <c r="F18" s="31">
        <v>0.11764705882352941</v>
      </c>
      <c r="G18" s="31">
        <v>0.10526315789473684</v>
      </c>
      <c r="H18" s="31">
        <v>0.84210526315789469</v>
      </c>
      <c r="I18" s="31">
        <v>5.2631578947368418E-2</v>
      </c>
      <c r="J18" s="66">
        <f t="shared" si="0"/>
        <v>1</v>
      </c>
      <c r="AB18" s="4"/>
      <c r="AC18" s="20"/>
      <c r="AD18" s="21"/>
    </row>
    <row r="19" spans="1:30" x14ac:dyDescent="0.25">
      <c r="B19" s="2"/>
      <c r="C19" s="11">
        <v>40603</v>
      </c>
      <c r="D19" s="31">
        <v>0.15789473684210525</v>
      </c>
      <c r="E19" s="31">
        <v>0.63157894736842102</v>
      </c>
      <c r="F19" s="31">
        <v>0.21052631578947367</v>
      </c>
      <c r="G19" s="31">
        <v>0.11764705882352941</v>
      </c>
      <c r="H19" s="31">
        <v>0.82352941176470584</v>
      </c>
      <c r="I19" s="31">
        <v>5.8823529411764705E-2</v>
      </c>
      <c r="J19" s="66">
        <f t="shared" si="0"/>
        <v>1</v>
      </c>
      <c r="AB19" s="4"/>
      <c r="AD19" s="21"/>
    </row>
    <row r="20" spans="1:30" x14ac:dyDescent="0.25">
      <c r="A20" s="33"/>
      <c r="C20" s="11">
        <v>40695</v>
      </c>
      <c r="D20" s="31">
        <v>0</v>
      </c>
      <c r="E20" s="31">
        <v>0.88888888888888884</v>
      </c>
      <c r="F20" s="31">
        <v>0.1111111111111111</v>
      </c>
      <c r="G20" s="31">
        <v>0.21052631578947367</v>
      </c>
      <c r="H20" s="31">
        <v>0.68421052631578949</v>
      </c>
      <c r="I20" s="31">
        <v>0.10526315789473684</v>
      </c>
      <c r="J20" s="66">
        <f t="shared" si="0"/>
        <v>1</v>
      </c>
      <c r="AB20" s="4"/>
      <c r="AD20" s="21"/>
    </row>
    <row r="21" spans="1:30" x14ac:dyDescent="0.25">
      <c r="C21" s="11">
        <v>40787</v>
      </c>
      <c r="D21" s="31">
        <v>0</v>
      </c>
      <c r="E21" s="31">
        <v>0.90476190476190477</v>
      </c>
      <c r="F21" s="31">
        <v>9.5238095238095233E-2</v>
      </c>
      <c r="G21" s="31">
        <v>5.5555555555555552E-2</v>
      </c>
      <c r="H21" s="31">
        <v>0.88888888888888884</v>
      </c>
      <c r="I21" s="31">
        <v>5.5555555555555552E-2</v>
      </c>
      <c r="J21" s="66">
        <f t="shared" si="0"/>
        <v>1</v>
      </c>
    </row>
    <row r="22" spans="1:30" x14ac:dyDescent="0.25">
      <c r="B22" s="2"/>
      <c r="C22" s="11">
        <v>40878</v>
      </c>
      <c r="D22" s="31">
        <v>0</v>
      </c>
      <c r="E22" s="31">
        <v>0.90476190476190477</v>
      </c>
      <c r="F22" s="31">
        <v>9.5238095238095233E-2</v>
      </c>
      <c r="G22" s="31">
        <v>0</v>
      </c>
      <c r="H22" s="31">
        <v>0.90476190476190477</v>
      </c>
      <c r="I22" s="31">
        <v>9.5238095238095233E-2</v>
      </c>
      <c r="J22" s="66">
        <f t="shared" si="0"/>
        <v>1</v>
      </c>
    </row>
    <row r="23" spans="1:30" x14ac:dyDescent="0.25">
      <c r="B23" s="2"/>
      <c r="C23" s="11">
        <v>40969</v>
      </c>
      <c r="D23" s="31">
        <v>0</v>
      </c>
      <c r="E23" s="31">
        <v>0.52380952380952384</v>
      </c>
      <c r="F23" s="31">
        <v>0.14285714285714285</v>
      </c>
      <c r="G23" s="31">
        <v>0</v>
      </c>
      <c r="H23" s="31">
        <v>0.90476190476190477</v>
      </c>
      <c r="I23" s="31">
        <v>9.5238095238095233E-2</v>
      </c>
      <c r="J23" s="66">
        <f t="shared" si="0"/>
        <v>0.66666666666666674</v>
      </c>
      <c r="AC23" s="375"/>
      <c r="AD23" s="375"/>
    </row>
    <row r="24" spans="1:30" x14ac:dyDescent="0.25">
      <c r="B24" s="2"/>
      <c r="C24" s="22">
        <v>41061</v>
      </c>
      <c r="D24" s="31">
        <v>0.23076923076923078</v>
      </c>
      <c r="E24" s="31">
        <v>0.61538461538461542</v>
      </c>
      <c r="F24" s="31">
        <v>0.15384615384615385</v>
      </c>
      <c r="G24" s="31">
        <v>0.14285714285714285</v>
      </c>
      <c r="H24" s="31">
        <v>0.8571428571428571</v>
      </c>
      <c r="I24" s="31">
        <v>0</v>
      </c>
      <c r="J24" s="66">
        <f t="shared" si="0"/>
        <v>1</v>
      </c>
      <c r="AC24" s="17"/>
      <c r="AD24" s="17"/>
    </row>
    <row r="25" spans="1:30" x14ac:dyDescent="0.25">
      <c r="B25" s="2"/>
      <c r="C25" s="22">
        <v>41153</v>
      </c>
      <c r="D25" s="31">
        <v>0.49931224209078406</v>
      </c>
      <c r="E25" s="31">
        <v>0.50068775790921594</v>
      </c>
      <c r="F25" s="31">
        <v>0</v>
      </c>
      <c r="G25" s="31">
        <v>0.47052947052947053</v>
      </c>
      <c r="H25" s="31">
        <v>0.41158841158841158</v>
      </c>
      <c r="I25" s="31">
        <v>0.11788211788211787</v>
      </c>
      <c r="J25" s="66">
        <f t="shared" si="0"/>
        <v>1</v>
      </c>
      <c r="AB25" s="4"/>
      <c r="AC25" s="20"/>
      <c r="AD25" s="21"/>
    </row>
    <row r="26" spans="1:30" x14ac:dyDescent="0.25">
      <c r="B26" s="2"/>
      <c r="C26" s="22">
        <v>41244</v>
      </c>
      <c r="D26" s="31">
        <v>0.2</v>
      </c>
      <c r="E26" s="31">
        <v>0.66720000000000002</v>
      </c>
      <c r="F26" s="31">
        <v>0.1328</v>
      </c>
      <c r="G26" s="31">
        <v>0.18781218781218784</v>
      </c>
      <c r="H26" s="31">
        <v>0.81218781218781222</v>
      </c>
      <c r="I26" s="31">
        <v>0</v>
      </c>
      <c r="J26" s="66">
        <f t="shared" si="0"/>
        <v>1</v>
      </c>
      <c r="AB26" s="4"/>
      <c r="AC26" s="20"/>
      <c r="AD26" s="21"/>
    </row>
    <row r="27" spans="1:30" x14ac:dyDescent="0.25">
      <c r="B27" s="2"/>
      <c r="C27" s="22">
        <v>41334</v>
      </c>
      <c r="D27" s="31">
        <v>0</v>
      </c>
      <c r="E27" s="31">
        <v>0.92300000000000004</v>
      </c>
      <c r="F27" s="31">
        <v>7.6999999999999999E-2</v>
      </c>
      <c r="G27" s="31">
        <v>0</v>
      </c>
      <c r="H27" s="31">
        <v>0.92300000000000004</v>
      </c>
      <c r="I27" s="31">
        <v>7.6999999999999999E-2</v>
      </c>
      <c r="J27" s="66">
        <f t="shared" si="0"/>
        <v>1</v>
      </c>
      <c r="AB27" s="4"/>
      <c r="AC27" s="20"/>
      <c r="AD27" s="21"/>
    </row>
    <row r="28" spans="1:30" x14ac:dyDescent="0.25">
      <c r="B28" s="2"/>
      <c r="C28" s="22">
        <v>41426</v>
      </c>
      <c r="D28" s="31">
        <v>0</v>
      </c>
      <c r="E28" s="31">
        <v>0.81818181818181823</v>
      </c>
      <c r="F28" s="31">
        <v>0.18181818181818182</v>
      </c>
      <c r="G28" s="31">
        <v>0</v>
      </c>
      <c r="H28" s="31">
        <v>0.90909090909090906</v>
      </c>
      <c r="I28" s="31">
        <v>9.0909090909090912E-2</v>
      </c>
      <c r="J28" s="66">
        <f t="shared" si="0"/>
        <v>1</v>
      </c>
      <c r="AB28" s="4"/>
      <c r="AC28" s="20"/>
      <c r="AD28" s="21"/>
    </row>
    <row r="29" spans="1:30" x14ac:dyDescent="0.25">
      <c r="B29" s="2"/>
      <c r="C29" s="22">
        <v>41518</v>
      </c>
      <c r="D29" s="31">
        <v>8.3333333333333329E-2</v>
      </c>
      <c r="E29" s="31">
        <v>0.83333333333333337</v>
      </c>
      <c r="F29" s="31">
        <v>8.3333333333333329E-2</v>
      </c>
      <c r="G29" s="31">
        <v>0.16666666666666666</v>
      </c>
      <c r="H29" s="31">
        <v>0.66666666666666663</v>
      </c>
      <c r="I29" s="31">
        <v>0.16666666666666666</v>
      </c>
      <c r="J29" s="66">
        <f t="shared" si="0"/>
        <v>1</v>
      </c>
      <c r="AB29" s="4"/>
      <c r="AC29" s="20"/>
      <c r="AD29" s="21"/>
    </row>
    <row r="30" spans="1:30" x14ac:dyDescent="0.25">
      <c r="B30" s="2"/>
      <c r="C30" s="22">
        <v>41609</v>
      </c>
      <c r="D30" s="31">
        <v>0</v>
      </c>
      <c r="E30" s="31">
        <v>1</v>
      </c>
      <c r="F30" s="31">
        <v>0</v>
      </c>
      <c r="G30" s="31">
        <v>0</v>
      </c>
      <c r="H30" s="31">
        <v>0.9</v>
      </c>
      <c r="I30" s="31">
        <v>0.1</v>
      </c>
      <c r="J30" s="66">
        <f t="shared" si="0"/>
        <v>1</v>
      </c>
      <c r="AB30" s="4"/>
      <c r="AC30" s="20"/>
      <c r="AD30" s="21"/>
    </row>
    <row r="31" spans="1:30" x14ac:dyDescent="0.25">
      <c r="B31" s="2"/>
      <c r="C31" s="22">
        <v>41699</v>
      </c>
      <c r="D31" s="31">
        <v>0</v>
      </c>
      <c r="E31" s="31">
        <v>0.88888888888888884</v>
      </c>
      <c r="F31" s="31">
        <v>0.1111111111111111</v>
      </c>
      <c r="G31" s="31">
        <v>0</v>
      </c>
      <c r="H31" s="31">
        <v>0.77777777777777779</v>
      </c>
      <c r="I31" s="31">
        <v>0.22222222222222221</v>
      </c>
      <c r="J31" s="66">
        <f t="shared" si="0"/>
        <v>1</v>
      </c>
      <c r="AB31" s="4"/>
      <c r="AC31" s="20"/>
      <c r="AD31" s="21"/>
    </row>
    <row r="32" spans="1:30" x14ac:dyDescent="0.25">
      <c r="B32" s="2"/>
      <c r="C32" s="22">
        <v>41791</v>
      </c>
      <c r="D32" s="31">
        <v>8.3333333333333329E-2</v>
      </c>
      <c r="E32" s="31">
        <v>0.83333333333333337</v>
      </c>
      <c r="F32" s="31">
        <v>8.3333333333333329E-2</v>
      </c>
      <c r="G32" s="31">
        <v>8.3333333333333329E-2</v>
      </c>
      <c r="H32" s="31">
        <v>0.83333333333333337</v>
      </c>
      <c r="I32" s="31">
        <v>8.3333333333333329E-2</v>
      </c>
      <c r="J32" s="66">
        <f t="shared" si="0"/>
        <v>1</v>
      </c>
      <c r="AB32" s="4"/>
      <c r="AC32" s="20"/>
      <c r="AD32" s="21"/>
    </row>
    <row r="33" spans="2:30" x14ac:dyDescent="0.25">
      <c r="B33" s="2"/>
      <c r="C33" s="22">
        <v>41883</v>
      </c>
      <c r="D33" s="31">
        <v>0.1</v>
      </c>
      <c r="E33" s="31">
        <v>0.8</v>
      </c>
      <c r="F33" s="31">
        <v>0.1</v>
      </c>
      <c r="G33" s="31">
        <v>0.1</v>
      </c>
      <c r="H33" s="31">
        <v>0.9</v>
      </c>
      <c r="I33" s="31">
        <v>0</v>
      </c>
      <c r="J33" s="66">
        <f t="shared" si="0"/>
        <v>1</v>
      </c>
      <c r="AB33" s="4"/>
      <c r="AC33" s="20"/>
      <c r="AD33" s="21"/>
    </row>
    <row r="34" spans="2:30" x14ac:dyDescent="0.25">
      <c r="B34" s="2"/>
      <c r="C34" s="22">
        <v>41974</v>
      </c>
      <c r="D34" s="31">
        <v>0.1111111111111111</v>
      </c>
      <c r="E34" s="31">
        <v>0.88888888888888884</v>
      </c>
      <c r="F34" s="31">
        <v>0</v>
      </c>
      <c r="G34" s="31">
        <v>0.22222222222222221</v>
      </c>
      <c r="H34" s="31">
        <v>0.77777777777777779</v>
      </c>
      <c r="I34" s="31">
        <v>0</v>
      </c>
      <c r="J34" s="66">
        <f t="shared" si="0"/>
        <v>1</v>
      </c>
      <c r="AB34" s="4"/>
      <c r="AC34" s="20"/>
      <c r="AD34" s="21"/>
    </row>
    <row r="35" spans="2:30" x14ac:dyDescent="0.25">
      <c r="B35" s="2"/>
      <c r="C35" s="22">
        <v>42064</v>
      </c>
      <c r="D35" s="31">
        <v>0.2857142857142857</v>
      </c>
      <c r="E35" s="31">
        <v>0.7142857142857143</v>
      </c>
      <c r="F35" s="31">
        <v>0</v>
      </c>
      <c r="G35" s="31">
        <v>0.14285714285714285</v>
      </c>
      <c r="H35" s="31">
        <v>0.8571428571428571</v>
      </c>
      <c r="I35" s="31">
        <v>0</v>
      </c>
      <c r="J35" s="66">
        <f t="shared" si="0"/>
        <v>1</v>
      </c>
      <c r="AB35" s="4"/>
      <c r="AC35" s="20"/>
      <c r="AD35" s="21"/>
    </row>
    <row r="36" spans="2:30" x14ac:dyDescent="0.25">
      <c r="B36" s="2"/>
      <c r="C36" s="22">
        <v>42156</v>
      </c>
      <c r="D36" s="31">
        <v>0.27272727272727271</v>
      </c>
      <c r="E36" s="31">
        <v>0.72727272727272729</v>
      </c>
      <c r="F36" s="31">
        <v>0</v>
      </c>
      <c r="G36" s="31">
        <v>0.45454545454545453</v>
      </c>
      <c r="H36" s="31">
        <v>0.54545454545454541</v>
      </c>
      <c r="I36" s="31">
        <v>0</v>
      </c>
      <c r="J36" s="66">
        <f t="shared" si="0"/>
        <v>1</v>
      </c>
      <c r="AB36" s="4"/>
      <c r="AC36" s="20"/>
      <c r="AD36" s="21"/>
    </row>
    <row r="37" spans="2:30" x14ac:dyDescent="0.25">
      <c r="B37" s="2"/>
      <c r="C37" s="22">
        <v>42248</v>
      </c>
      <c r="D37" s="31">
        <v>0.22222222222222221</v>
      </c>
      <c r="E37" s="31">
        <v>0.77777777777777779</v>
      </c>
      <c r="F37" s="31">
        <v>0</v>
      </c>
      <c r="G37" s="31">
        <v>0.33333333333333331</v>
      </c>
      <c r="H37" s="31">
        <v>0.66666666666666663</v>
      </c>
      <c r="I37" s="31">
        <v>0</v>
      </c>
      <c r="J37" s="66">
        <f t="shared" si="0"/>
        <v>1</v>
      </c>
      <c r="AB37" s="4"/>
      <c r="AC37" s="20"/>
      <c r="AD37" s="21"/>
    </row>
    <row r="38" spans="2:30" x14ac:dyDescent="0.25">
      <c r="B38" s="2"/>
      <c r="C38" s="22">
        <v>42339</v>
      </c>
      <c r="D38" s="31">
        <v>0.2</v>
      </c>
      <c r="E38" s="31">
        <v>0.8</v>
      </c>
      <c r="F38" s="31">
        <v>0</v>
      </c>
      <c r="G38" s="31">
        <v>0.2</v>
      </c>
      <c r="H38" s="31">
        <v>0.8</v>
      </c>
      <c r="I38" s="31">
        <v>0</v>
      </c>
      <c r="J38" s="66">
        <f t="shared" si="0"/>
        <v>1</v>
      </c>
      <c r="AB38" s="4"/>
      <c r="AC38" s="20"/>
      <c r="AD38" s="21"/>
    </row>
    <row r="39" spans="2:30" x14ac:dyDescent="0.25">
      <c r="B39" s="2"/>
      <c r="C39" s="22">
        <v>42430</v>
      </c>
      <c r="D39" s="31">
        <v>0.2857142857142857</v>
      </c>
      <c r="E39" s="31">
        <v>0.5714285714285714</v>
      </c>
      <c r="F39" s="31">
        <v>0.14285714285714285</v>
      </c>
      <c r="G39" s="31">
        <v>0.375</v>
      </c>
      <c r="H39" s="31">
        <v>0.5</v>
      </c>
      <c r="I39" s="31">
        <v>0.125</v>
      </c>
      <c r="J39" s="66">
        <f t="shared" si="0"/>
        <v>1</v>
      </c>
      <c r="AB39" s="4"/>
      <c r="AC39" s="20"/>
      <c r="AD39" s="21"/>
    </row>
    <row r="40" spans="2:30" x14ac:dyDescent="0.25">
      <c r="B40" s="2"/>
      <c r="C40" s="22">
        <v>42522</v>
      </c>
      <c r="D40" s="31">
        <v>0.2857142857142857</v>
      </c>
      <c r="E40" s="31">
        <v>0.7142857142857143</v>
      </c>
      <c r="F40" s="31">
        <v>0</v>
      </c>
      <c r="G40" s="31">
        <v>0.42857142857142855</v>
      </c>
      <c r="H40" s="31">
        <v>0.5714285714285714</v>
      </c>
      <c r="I40" s="31">
        <v>0</v>
      </c>
      <c r="J40" s="66">
        <f t="shared" si="0"/>
        <v>1</v>
      </c>
      <c r="AB40" s="4"/>
      <c r="AC40" s="20"/>
      <c r="AD40" s="21"/>
    </row>
    <row r="41" spans="2:30" x14ac:dyDescent="0.25">
      <c r="B41" s="2"/>
      <c r="C41" s="22">
        <v>42614</v>
      </c>
      <c r="D41" s="31">
        <v>0</v>
      </c>
      <c r="E41" s="31">
        <v>1</v>
      </c>
      <c r="F41" s="31">
        <v>0</v>
      </c>
      <c r="G41" s="31">
        <v>0</v>
      </c>
      <c r="H41" s="31">
        <v>1</v>
      </c>
      <c r="I41" s="31">
        <v>0</v>
      </c>
      <c r="J41" s="66">
        <f t="shared" si="0"/>
        <v>1</v>
      </c>
      <c r="AB41" s="4"/>
      <c r="AC41" s="20"/>
      <c r="AD41" s="21"/>
    </row>
    <row r="42" spans="2:30" x14ac:dyDescent="0.25">
      <c r="B42" s="2"/>
      <c r="C42" s="22">
        <v>42705</v>
      </c>
      <c r="D42" s="31">
        <v>0</v>
      </c>
      <c r="E42" s="31">
        <v>1</v>
      </c>
      <c r="F42" s="31">
        <v>0</v>
      </c>
      <c r="G42" s="31">
        <v>0</v>
      </c>
      <c r="H42" s="31">
        <v>1</v>
      </c>
      <c r="I42" s="31">
        <v>0</v>
      </c>
      <c r="J42" s="66">
        <f t="shared" si="0"/>
        <v>1</v>
      </c>
      <c r="AB42" s="4"/>
      <c r="AC42" s="20"/>
      <c r="AD42" s="21"/>
    </row>
    <row r="43" spans="2:30" x14ac:dyDescent="0.25">
      <c r="B43" s="2"/>
      <c r="C43" s="22">
        <v>42795</v>
      </c>
      <c r="D43" s="31">
        <v>0.375</v>
      </c>
      <c r="E43" s="31">
        <v>0.5</v>
      </c>
      <c r="F43" s="31">
        <v>0.125</v>
      </c>
      <c r="G43" s="31">
        <v>0.25</v>
      </c>
      <c r="H43" s="31">
        <v>0.75</v>
      </c>
      <c r="I43" s="31">
        <v>0</v>
      </c>
      <c r="J43" s="66">
        <f t="shared" si="0"/>
        <v>1</v>
      </c>
      <c r="AB43" s="4"/>
      <c r="AC43" s="20"/>
      <c r="AD43" s="21"/>
    </row>
    <row r="44" spans="2:30" x14ac:dyDescent="0.25">
      <c r="B44" s="2"/>
      <c r="C44" s="22">
        <v>42887</v>
      </c>
      <c r="D44" s="31">
        <v>0</v>
      </c>
      <c r="E44" s="31">
        <v>0.88888888888888884</v>
      </c>
      <c r="F44" s="31">
        <v>0.1111111111111111</v>
      </c>
      <c r="G44" s="31">
        <v>0.1111111111111111</v>
      </c>
      <c r="H44" s="31">
        <v>0.88888888888888884</v>
      </c>
      <c r="I44" s="31">
        <v>0</v>
      </c>
      <c r="J44" s="66">
        <f t="shared" si="0"/>
        <v>1</v>
      </c>
      <c r="AB44" s="4"/>
      <c r="AC44" s="20"/>
      <c r="AD44" s="21"/>
    </row>
    <row r="45" spans="2:30" x14ac:dyDescent="0.25">
      <c r="B45" s="2"/>
      <c r="C45" s="22">
        <v>42979</v>
      </c>
      <c r="D45" s="31">
        <v>0.1111111111111111</v>
      </c>
      <c r="E45" s="31">
        <v>0.88888888888888884</v>
      </c>
      <c r="F45" s="31">
        <v>0</v>
      </c>
      <c r="G45" s="31"/>
      <c r="H45" s="31"/>
      <c r="I45" s="31"/>
      <c r="J45" s="22"/>
      <c r="AB45" s="4"/>
      <c r="AC45" s="20"/>
      <c r="AD45" s="21"/>
    </row>
    <row r="46" spans="2:30" x14ac:dyDescent="0.25">
      <c r="B46" s="2"/>
      <c r="C46" s="22"/>
      <c r="D46" s="31"/>
      <c r="E46" s="31"/>
      <c r="F46" s="31"/>
      <c r="G46" s="31"/>
      <c r="H46" s="31"/>
      <c r="I46" s="31"/>
      <c r="J46" s="22"/>
      <c r="AB46" s="4"/>
      <c r="AC46" s="20"/>
      <c r="AD46" s="21"/>
    </row>
    <row r="47" spans="2:30" x14ac:dyDescent="0.25">
      <c r="B47" s="2"/>
      <c r="C47" s="22"/>
      <c r="D47" s="33"/>
      <c r="E47" s="33"/>
      <c r="F47" s="33"/>
      <c r="G47" s="33"/>
      <c r="H47" s="33"/>
      <c r="I47" s="33"/>
      <c r="J47" s="22"/>
      <c r="AB47" s="4"/>
      <c r="AC47" s="20"/>
      <c r="AD47" s="21"/>
    </row>
    <row r="48" spans="2:30" x14ac:dyDescent="0.25">
      <c r="B48" s="71" t="s">
        <v>132</v>
      </c>
      <c r="C48" s="74"/>
      <c r="D48" s="75"/>
      <c r="E48" s="75"/>
      <c r="F48" s="75"/>
      <c r="G48" s="75"/>
      <c r="H48" s="75"/>
      <c r="I48" s="23"/>
      <c r="J48" s="71"/>
      <c r="K48" s="73"/>
      <c r="L48" s="74"/>
      <c r="M48" s="75"/>
      <c r="N48" s="75"/>
      <c r="O48" s="75"/>
      <c r="P48" s="75"/>
      <c r="Q48" s="43"/>
      <c r="AB48" s="4"/>
      <c r="AC48" s="20"/>
      <c r="AD48" s="21"/>
    </row>
    <row r="49" spans="2:30" x14ac:dyDescent="0.25">
      <c r="B49" s="71" t="s">
        <v>133</v>
      </c>
      <c r="C49" s="74"/>
      <c r="D49" s="75"/>
      <c r="E49" s="75"/>
      <c r="F49" s="75"/>
      <c r="G49" s="75"/>
      <c r="H49" s="75"/>
      <c r="J49" s="71"/>
      <c r="K49" s="73"/>
      <c r="L49" s="74"/>
      <c r="M49" s="75"/>
      <c r="N49" s="75"/>
      <c r="O49" s="75"/>
      <c r="P49" s="75"/>
      <c r="Q49" s="43"/>
      <c r="AB49" s="4"/>
      <c r="AC49" s="20"/>
      <c r="AD49" s="21"/>
    </row>
    <row r="50" spans="2:30" x14ac:dyDescent="0.25">
      <c r="B50" s="257" t="s">
        <v>48</v>
      </c>
      <c r="C50" s="74"/>
      <c r="D50" s="76"/>
      <c r="E50" s="76"/>
      <c r="F50" s="76"/>
      <c r="G50" s="75"/>
      <c r="H50" s="75"/>
      <c r="J50" s="71"/>
      <c r="K50" s="73"/>
      <c r="L50" s="74"/>
      <c r="M50" s="76"/>
      <c r="N50" s="76"/>
      <c r="O50" s="76"/>
      <c r="P50" s="75"/>
      <c r="Q50" s="43"/>
      <c r="AB50" s="4"/>
      <c r="AC50" s="20"/>
      <c r="AD50" s="21"/>
    </row>
    <row r="51" spans="2:30" x14ac:dyDescent="0.25">
      <c r="B51" s="71"/>
      <c r="C51" s="74"/>
      <c r="D51" s="76"/>
      <c r="E51" s="76"/>
      <c r="F51" s="76"/>
      <c r="G51" s="76"/>
      <c r="H51" s="76"/>
      <c r="J51" s="77"/>
      <c r="K51" s="73"/>
      <c r="L51" s="74"/>
      <c r="M51" s="76"/>
      <c r="N51" s="76"/>
      <c r="O51" s="76"/>
      <c r="P51" s="76"/>
      <c r="Q51" s="44"/>
      <c r="AB51" s="4"/>
      <c r="AC51" s="20"/>
      <c r="AD51" s="21"/>
    </row>
    <row r="52" spans="2:30" x14ac:dyDescent="0.25">
      <c r="B52" s="71"/>
      <c r="C52" s="74"/>
      <c r="D52" s="76"/>
      <c r="E52" s="76"/>
      <c r="F52" s="76"/>
      <c r="G52" s="76"/>
      <c r="H52" s="76"/>
      <c r="I52" s="19"/>
      <c r="J52" s="71"/>
      <c r="K52" s="73"/>
      <c r="L52" s="74"/>
      <c r="M52" s="76"/>
      <c r="N52" s="76"/>
      <c r="O52" s="76"/>
      <c r="P52" s="76"/>
      <c r="Q52" s="44"/>
      <c r="AB52" s="4"/>
      <c r="AC52" s="20"/>
      <c r="AD52" s="21"/>
    </row>
    <row r="53" spans="2:30" x14ac:dyDescent="0.25">
      <c r="B53" s="71"/>
      <c r="C53" s="74"/>
      <c r="D53" s="76"/>
      <c r="E53" s="76"/>
      <c r="F53" s="76"/>
      <c r="G53" s="76"/>
      <c r="H53" s="76"/>
      <c r="I53" s="19"/>
      <c r="J53" s="71"/>
      <c r="K53" s="73"/>
      <c r="L53" s="74"/>
      <c r="M53" s="76"/>
      <c r="N53" s="76"/>
      <c r="O53" s="76"/>
      <c r="P53" s="76"/>
      <c r="Q53" s="44"/>
      <c r="AB53" s="4"/>
      <c r="AC53" s="20"/>
      <c r="AD53" s="21"/>
    </row>
    <row r="54" spans="2:30" x14ac:dyDescent="0.25">
      <c r="B54" s="71"/>
      <c r="C54" s="78"/>
      <c r="D54" s="79"/>
      <c r="E54" s="79"/>
      <c r="F54" s="79"/>
      <c r="G54" s="76"/>
      <c r="H54" s="76"/>
      <c r="I54" s="19"/>
      <c r="J54" s="71"/>
      <c r="K54" s="73"/>
      <c r="L54" s="78"/>
      <c r="M54" s="79"/>
      <c r="N54" s="79"/>
      <c r="O54" s="79"/>
      <c r="P54" s="76"/>
      <c r="Q54" s="44"/>
      <c r="AB54" s="4"/>
      <c r="AC54" s="20"/>
      <c r="AD54" s="21"/>
    </row>
    <row r="55" spans="2:30" x14ac:dyDescent="0.25">
      <c r="B55" s="71"/>
      <c r="C55" s="78"/>
      <c r="D55" s="79"/>
      <c r="E55" s="79"/>
      <c r="F55" s="79"/>
      <c r="G55" s="79"/>
      <c r="H55" s="79"/>
      <c r="I55" s="33"/>
      <c r="J55" s="71"/>
      <c r="K55" s="73"/>
      <c r="L55" s="78"/>
      <c r="M55" s="79"/>
      <c r="N55" s="79"/>
      <c r="O55" s="79"/>
      <c r="P55" s="79"/>
      <c r="Q55" s="45"/>
      <c r="AB55" s="4"/>
      <c r="AC55" s="20"/>
      <c r="AD55" s="21"/>
    </row>
    <row r="56" spans="2:30" x14ac:dyDescent="0.25">
      <c r="B56" s="71"/>
      <c r="C56" s="78"/>
      <c r="D56" s="79"/>
      <c r="E56" s="79"/>
      <c r="F56" s="79"/>
      <c r="G56" s="79"/>
      <c r="H56" s="79"/>
      <c r="I56" s="33"/>
      <c r="J56" s="71"/>
      <c r="K56" s="73"/>
      <c r="L56" s="78"/>
      <c r="M56" s="79"/>
      <c r="N56" s="79"/>
      <c r="O56" s="79"/>
      <c r="P56" s="79"/>
      <c r="Q56" s="45"/>
      <c r="AB56" s="4"/>
      <c r="AD56" s="21"/>
    </row>
    <row r="57" spans="2:30" x14ac:dyDescent="0.25">
      <c r="B57" s="71"/>
      <c r="C57" s="78"/>
      <c r="D57" s="80"/>
      <c r="E57" s="80"/>
      <c r="F57" s="80"/>
      <c r="G57" s="80"/>
      <c r="H57" s="80"/>
      <c r="I57" s="34"/>
      <c r="J57" s="71"/>
      <c r="K57" s="71"/>
      <c r="L57" s="78"/>
      <c r="M57" s="80"/>
      <c r="N57" s="80"/>
      <c r="O57" s="80"/>
      <c r="P57" s="80"/>
      <c r="Q57" s="46"/>
      <c r="AD57" s="21"/>
    </row>
    <row r="58" spans="2:30" x14ac:dyDescent="0.25">
      <c r="B58" s="71"/>
      <c r="C58" s="74"/>
      <c r="D58" s="81"/>
      <c r="E58" s="81"/>
      <c r="F58" s="81"/>
      <c r="G58" s="81"/>
      <c r="H58" s="81"/>
      <c r="I58" s="35"/>
      <c r="J58" s="71"/>
      <c r="K58" s="71"/>
      <c r="L58" s="74"/>
      <c r="M58" s="81"/>
      <c r="N58" s="81"/>
      <c r="O58" s="81"/>
      <c r="P58" s="81"/>
      <c r="Q58" s="47"/>
    </row>
    <row r="59" spans="2:30" x14ac:dyDescent="0.25">
      <c r="B59" s="71"/>
      <c r="C59" s="82"/>
      <c r="D59" s="71"/>
      <c r="E59" s="71"/>
      <c r="F59" s="71"/>
      <c r="G59" s="71"/>
      <c r="H59" s="258"/>
      <c r="I59" s="25"/>
      <c r="J59" s="71"/>
      <c r="K59" s="73"/>
      <c r="L59" s="82"/>
      <c r="M59" s="71"/>
      <c r="N59" s="71"/>
      <c r="O59" s="71"/>
      <c r="P59" s="71"/>
      <c r="Q59" s="49"/>
    </row>
    <row r="60" spans="2:30" x14ac:dyDescent="0.25">
      <c r="B60" s="71"/>
      <c r="C60" s="82"/>
      <c r="D60" s="72"/>
      <c r="E60" s="72"/>
      <c r="F60" s="72"/>
      <c r="G60" s="72"/>
      <c r="H60" s="72"/>
      <c r="I60" s="13"/>
      <c r="J60" s="71"/>
      <c r="K60" s="73"/>
      <c r="L60" s="82"/>
      <c r="M60" s="72"/>
      <c r="N60" s="72"/>
      <c r="O60" s="72"/>
      <c r="P60" s="72"/>
      <c r="Q60" s="40"/>
      <c r="AC60" s="375"/>
      <c r="AD60" s="375"/>
    </row>
    <row r="61" spans="2:30" x14ac:dyDescent="0.25">
      <c r="B61" s="71"/>
      <c r="C61" s="83"/>
      <c r="D61" s="386"/>
      <c r="E61" s="386"/>
      <c r="F61" s="386"/>
      <c r="G61" s="84"/>
      <c r="H61" s="84"/>
      <c r="I61" s="36"/>
      <c r="J61" s="71"/>
      <c r="K61" s="73"/>
      <c r="L61" s="83"/>
      <c r="M61" s="386"/>
      <c r="N61" s="386"/>
      <c r="O61" s="386"/>
      <c r="P61" s="84"/>
      <c r="Q61" s="50"/>
      <c r="AC61" s="17"/>
      <c r="AD61" s="17"/>
    </row>
    <row r="62" spans="2:30" x14ac:dyDescent="0.25">
      <c r="B62" s="71"/>
      <c r="C62" s="83"/>
      <c r="D62" s="85"/>
      <c r="E62" s="85"/>
      <c r="F62" s="85"/>
      <c r="G62" s="85"/>
      <c r="H62" s="85"/>
      <c r="I62" s="26"/>
      <c r="J62" s="71"/>
      <c r="K62" s="73"/>
      <c r="L62" s="83"/>
      <c r="M62" s="85"/>
      <c r="N62" s="85"/>
      <c r="O62" s="85"/>
      <c r="P62" s="85"/>
      <c r="Q62" s="51"/>
      <c r="AB62" s="4"/>
      <c r="AC62" s="20"/>
      <c r="AD62" s="21"/>
    </row>
    <row r="63" spans="2:30" x14ac:dyDescent="0.25">
      <c r="B63" s="71"/>
      <c r="C63" s="86"/>
      <c r="D63" s="87"/>
      <c r="E63" s="87"/>
      <c r="F63" s="87"/>
      <c r="G63" s="73"/>
      <c r="H63" s="259"/>
      <c r="I63" s="29"/>
      <c r="J63" s="71"/>
      <c r="K63" s="73"/>
      <c r="L63" s="86"/>
      <c r="M63" s="87"/>
      <c r="N63" s="87"/>
      <c r="O63" s="87"/>
      <c r="P63" s="73"/>
      <c r="Q63" s="54"/>
      <c r="AB63" s="4"/>
      <c r="AC63" s="20"/>
      <c r="AD63" s="21"/>
    </row>
    <row r="64" spans="2:30" x14ac:dyDescent="0.25">
      <c r="B64" s="71"/>
      <c r="C64" s="86"/>
      <c r="D64" s="87"/>
      <c r="E64" s="87"/>
      <c r="F64" s="87"/>
      <c r="G64" s="87"/>
      <c r="H64" s="87"/>
      <c r="I64" s="28"/>
      <c r="J64" s="71"/>
      <c r="K64" s="73"/>
      <c r="L64" s="86"/>
      <c r="M64" s="87"/>
      <c r="N64" s="87"/>
      <c r="O64" s="87"/>
      <c r="P64" s="87"/>
      <c r="Q64" s="53"/>
      <c r="AB64" s="4"/>
      <c r="AC64" s="20"/>
      <c r="AD64" s="21"/>
    </row>
    <row r="65" spans="1:30" x14ac:dyDescent="0.25">
      <c r="B65" s="71"/>
      <c r="C65" s="86"/>
      <c r="D65" s="87"/>
      <c r="E65" s="87"/>
      <c r="F65" s="87"/>
      <c r="G65" s="87"/>
      <c r="H65" s="87"/>
      <c r="I65" s="28"/>
      <c r="J65" s="71"/>
      <c r="K65" s="73"/>
      <c r="L65" s="86"/>
      <c r="M65" s="87"/>
      <c r="N65" s="87"/>
      <c r="O65" s="87"/>
      <c r="P65" s="87"/>
      <c r="Q65" s="53"/>
      <c r="AB65" s="4"/>
      <c r="AC65" s="20"/>
      <c r="AD65" s="21"/>
    </row>
    <row r="66" spans="1:30" x14ac:dyDescent="0.25">
      <c r="B66" s="71"/>
      <c r="C66" s="86"/>
      <c r="D66" s="87"/>
      <c r="E66" s="87"/>
      <c r="F66" s="87"/>
      <c r="G66" s="87"/>
      <c r="H66" s="87"/>
      <c r="I66" s="28"/>
      <c r="J66" s="71"/>
      <c r="K66" s="73"/>
      <c r="L66" s="86"/>
      <c r="M66" s="87"/>
      <c r="N66" s="87"/>
      <c r="O66" s="87"/>
      <c r="P66" s="87"/>
      <c r="Q66" s="53"/>
      <c r="AB66" s="4"/>
      <c r="AC66" s="20"/>
      <c r="AD66" s="21"/>
    </row>
    <row r="67" spans="1:30" x14ac:dyDescent="0.25">
      <c r="B67" s="71"/>
      <c r="C67" s="86"/>
      <c r="D67" s="87"/>
      <c r="E67" s="87"/>
      <c r="F67" s="87"/>
      <c r="G67" s="87"/>
      <c r="H67" s="87"/>
      <c r="I67" s="28"/>
      <c r="J67" s="71"/>
      <c r="K67" s="73"/>
      <c r="L67" s="86"/>
      <c r="M67" s="87"/>
      <c r="N67" s="87"/>
      <c r="O67" s="87"/>
      <c r="P67" s="87"/>
      <c r="Q67" s="53"/>
      <c r="AB67" s="4"/>
      <c r="AC67" s="20"/>
      <c r="AD67" s="21"/>
    </row>
    <row r="68" spans="1:30" x14ac:dyDescent="0.25">
      <c r="B68" s="71"/>
      <c r="C68" s="86"/>
      <c r="D68" s="87"/>
      <c r="E68" s="87"/>
      <c r="F68" s="87"/>
      <c r="G68" s="87"/>
      <c r="H68" s="87"/>
      <c r="I68" s="28"/>
      <c r="J68" s="71"/>
      <c r="K68" s="73"/>
      <c r="L68" s="86"/>
      <c r="M68" s="87"/>
      <c r="N68" s="87"/>
      <c r="O68" s="87"/>
      <c r="P68" s="87"/>
      <c r="Q68" s="53"/>
      <c r="AB68" s="4"/>
      <c r="AC68" s="20"/>
      <c r="AD68" s="21"/>
    </row>
    <row r="69" spans="1:30" x14ac:dyDescent="0.25">
      <c r="B69" s="71"/>
      <c r="C69" s="86"/>
      <c r="D69" s="87"/>
      <c r="E69" s="87"/>
      <c r="F69" s="87"/>
      <c r="G69" s="87"/>
      <c r="H69" s="87"/>
      <c r="I69" s="28"/>
      <c r="J69" s="71"/>
      <c r="K69" s="73"/>
      <c r="L69" s="86"/>
      <c r="M69" s="87"/>
      <c r="N69" s="87"/>
      <c r="O69" s="87"/>
      <c r="P69" s="87"/>
      <c r="Q69" s="53"/>
      <c r="AB69" s="4"/>
      <c r="AC69" s="20"/>
      <c r="AD69" s="21"/>
    </row>
    <row r="70" spans="1:30" x14ac:dyDescent="0.25">
      <c r="B70" s="71"/>
      <c r="C70" s="86"/>
      <c r="D70" s="87"/>
      <c r="E70" s="87"/>
      <c r="F70" s="87"/>
      <c r="G70" s="87"/>
      <c r="H70" s="87"/>
      <c r="I70" s="28"/>
      <c r="J70" s="71"/>
      <c r="K70" s="88"/>
      <c r="L70" s="86"/>
      <c r="M70" s="87"/>
      <c r="N70" s="87"/>
      <c r="O70" s="87"/>
      <c r="P70" s="87"/>
      <c r="Q70" s="53"/>
      <c r="AB70" s="4"/>
      <c r="AC70" s="20"/>
      <c r="AD70" s="21"/>
    </row>
    <row r="71" spans="1:30" x14ac:dyDescent="0.25">
      <c r="B71" s="71"/>
      <c r="C71" s="86"/>
      <c r="D71" s="87"/>
      <c r="E71" s="87"/>
      <c r="F71" s="87"/>
      <c r="G71" s="87"/>
      <c r="H71" s="87"/>
      <c r="I71" s="28"/>
      <c r="J71" s="71"/>
      <c r="K71" s="88"/>
      <c r="L71" s="86"/>
      <c r="M71" s="87"/>
      <c r="N71" s="87"/>
      <c r="O71" s="87"/>
      <c r="P71" s="87"/>
      <c r="Q71" s="53"/>
      <c r="AB71" s="4"/>
      <c r="AC71" s="20"/>
      <c r="AD71" s="21"/>
    </row>
    <row r="72" spans="1:30" x14ac:dyDescent="0.25">
      <c r="B72" s="71"/>
      <c r="C72" s="78"/>
      <c r="D72" s="89"/>
      <c r="E72" s="89"/>
      <c r="F72" s="89"/>
      <c r="G72" s="87"/>
      <c r="H72" s="87"/>
      <c r="I72" s="28"/>
      <c r="J72" s="71"/>
      <c r="K72" s="88"/>
      <c r="L72" s="78"/>
      <c r="M72" s="89"/>
      <c r="N72" s="89"/>
      <c r="O72" s="89"/>
      <c r="P72" s="87"/>
      <c r="Q72" s="53"/>
      <c r="AB72" s="4"/>
      <c r="AC72" s="20"/>
      <c r="AD72" s="21"/>
    </row>
    <row r="73" spans="1:30" x14ac:dyDescent="0.25">
      <c r="B73" s="71"/>
      <c r="C73" s="86"/>
      <c r="D73" s="89"/>
      <c r="E73" s="89"/>
      <c r="F73" s="89"/>
      <c r="G73" s="89"/>
      <c r="H73" s="89"/>
      <c r="I73" s="37"/>
      <c r="J73" s="71"/>
      <c r="K73" s="71"/>
      <c r="L73" s="86"/>
      <c r="M73" s="89"/>
      <c r="N73" s="89"/>
      <c r="O73" s="89"/>
      <c r="P73" s="89"/>
      <c r="Q73" s="55"/>
      <c r="AB73" s="4"/>
      <c r="AD73" s="21"/>
    </row>
    <row r="74" spans="1:30" x14ac:dyDescent="0.25">
      <c r="B74" s="71"/>
      <c r="C74" s="78"/>
      <c r="D74" s="89"/>
      <c r="E74" s="89"/>
      <c r="F74" s="89"/>
      <c r="G74" s="89"/>
      <c r="H74" s="89"/>
      <c r="I74" s="37"/>
      <c r="J74" s="71"/>
      <c r="K74" s="71"/>
      <c r="L74" s="78"/>
      <c r="M74" s="89"/>
      <c r="N74" s="89"/>
      <c r="O74" s="89"/>
      <c r="P74" s="89"/>
      <c r="Q74" s="55"/>
      <c r="AD74" s="21"/>
    </row>
    <row r="75" spans="1:30" x14ac:dyDescent="0.25">
      <c r="B75" s="71"/>
      <c r="C75" s="78"/>
      <c r="D75" s="89"/>
      <c r="E75" s="89"/>
      <c r="F75" s="89"/>
      <c r="G75" s="89"/>
      <c r="H75" s="89"/>
      <c r="I75" s="37"/>
      <c r="J75" s="71"/>
      <c r="K75" s="71"/>
      <c r="L75" s="78"/>
      <c r="M75" s="89"/>
      <c r="N75" s="89"/>
      <c r="O75" s="89"/>
      <c r="P75" s="89"/>
      <c r="Q75" s="55"/>
    </row>
    <row r="76" spans="1:30" x14ac:dyDescent="0.25">
      <c r="B76" s="71" t="s">
        <v>35</v>
      </c>
      <c r="C76" s="86"/>
      <c r="D76" s="90"/>
      <c r="E76" s="90"/>
      <c r="F76" s="90"/>
      <c r="G76" s="90"/>
      <c r="H76" s="90"/>
      <c r="I76" s="38"/>
      <c r="J76" s="71"/>
      <c r="K76" s="71"/>
      <c r="L76" s="86"/>
      <c r="M76" s="90"/>
      <c r="N76" s="90"/>
      <c r="O76" s="90"/>
      <c r="P76" s="90"/>
      <c r="Q76" s="56"/>
      <c r="AC76" s="375"/>
      <c r="AD76" s="375"/>
    </row>
    <row r="77" spans="1:30" x14ac:dyDescent="0.25">
      <c r="C77" s="82"/>
      <c r="D77" s="71"/>
      <c r="E77" s="71"/>
      <c r="F77" s="71"/>
      <c r="G77" s="89"/>
      <c r="H77" s="89"/>
      <c r="I77" s="37"/>
      <c r="K77" s="5"/>
      <c r="L77" s="48"/>
      <c r="M77" s="5"/>
      <c r="N77" s="5"/>
      <c r="O77" s="5"/>
      <c r="P77" s="55"/>
      <c r="Q77" s="55"/>
      <c r="AC77" s="17"/>
      <c r="AD77" s="17"/>
    </row>
    <row r="78" spans="1:30" x14ac:dyDescent="0.25">
      <c r="C78" s="82"/>
      <c r="D78" s="72"/>
      <c r="E78" s="72"/>
      <c r="F78" s="72"/>
      <c r="G78" s="72"/>
      <c r="H78" s="72"/>
      <c r="I78" s="13"/>
      <c r="J78" s="91"/>
      <c r="K78" s="5"/>
      <c r="L78" s="48"/>
      <c r="M78" s="40"/>
      <c r="N78" s="40"/>
      <c r="O78" s="40"/>
      <c r="P78" s="40"/>
      <c r="Q78" s="40"/>
      <c r="AB78" s="4"/>
      <c r="AC78" s="20"/>
      <c r="AD78" s="21"/>
    </row>
    <row r="79" spans="1:30" x14ac:dyDescent="0.25">
      <c r="B79" s="260" t="s">
        <v>134</v>
      </c>
      <c r="C79" s="82"/>
      <c r="D79" s="84"/>
      <c r="E79" s="84"/>
      <c r="F79" s="84"/>
      <c r="G79" s="84"/>
      <c r="H79" s="84"/>
      <c r="I79" s="36"/>
      <c r="J79" s="5"/>
      <c r="K79" s="5"/>
      <c r="L79" s="48"/>
      <c r="M79" s="387"/>
      <c r="N79" s="387"/>
      <c r="O79" s="387"/>
      <c r="P79" s="50"/>
      <c r="Q79" s="50"/>
      <c r="AB79" s="4"/>
      <c r="AC79" s="20"/>
      <c r="AD79" s="21"/>
    </row>
    <row r="80" spans="1:30" x14ac:dyDescent="0.25">
      <c r="A80" s="39"/>
      <c r="B80" s="57"/>
      <c r="C80" s="5"/>
      <c r="D80" s="51"/>
      <c r="E80" s="51"/>
      <c r="F80" s="51"/>
      <c r="G80" s="51"/>
      <c r="H80" s="51"/>
      <c r="I80" s="26"/>
      <c r="J80" s="57"/>
      <c r="K80" s="5"/>
      <c r="L80" s="5"/>
      <c r="M80" s="51"/>
      <c r="N80" s="51"/>
      <c r="O80" s="51"/>
      <c r="P80" s="51"/>
      <c r="Q80" s="51"/>
      <c r="AB80" s="4"/>
      <c r="AC80" s="20"/>
      <c r="AD80" s="21"/>
    </row>
    <row r="81" spans="1:30" x14ac:dyDescent="0.25">
      <c r="A81" s="39"/>
      <c r="B81" s="58"/>
      <c r="C81" s="52"/>
      <c r="D81" s="44"/>
      <c r="E81" s="44"/>
      <c r="F81" s="44"/>
      <c r="G81" s="6"/>
      <c r="H81" s="6"/>
      <c r="I81" s="2"/>
      <c r="J81" s="58"/>
      <c r="K81" s="59"/>
      <c r="L81" s="60"/>
      <c r="M81" s="61"/>
      <c r="N81" s="44"/>
      <c r="O81" s="44"/>
      <c r="P81" s="6"/>
      <c r="Q81" s="6"/>
      <c r="AB81" s="4"/>
      <c r="AC81" s="20"/>
      <c r="AD81" s="21"/>
    </row>
    <row r="82" spans="1:30" x14ac:dyDescent="0.25">
      <c r="A82" s="39"/>
      <c r="B82" s="5"/>
      <c r="C82" s="52"/>
      <c r="D82" s="44"/>
      <c r="E82" s="44"/>
      <c r="F82" s="44"/>
      <c r="G82" s="44"/>
      <c r="H82" s="44"/>
      <c r="I82" s="19"/>
      <c r="AB82" s="4"/>
      <c r="AC82" s="20"/>
      <c r="AD82" s="21"/>
    </row>
    <row r="83" spans="1:30" x14ac:dyDescent="0.25">
      <c r="A83" s="39"/>
      <c r="C83" s="27"/>
      <c r="D83" s="19"/>
      <c r="E83" s="19"/>
      <c r="F83" s="19"/>
      <c r="G83" s="19"/>
      <c r="H83" s="19"/>
      <c r="I83" s="19"/>
      <c r="AB83" s="4"/>
      <c r="AC83" s="20"/>
      <c r="AD83" s="21"/>
    </row>
    <row r="84" spans="1:30" x14ac:dyDescent="0.25">
      <c r="C84" s="27"/>
      <c r="D84" s="19"/>
      <c r="E84" s="19"/>
      <c r="F84" s="19"/>
      <c r="G84" s="19"/>
      <c r="H84" s="19"/>
      <c r="I84" s="19"/>
      <c r="AB84" s="4"/>
      <c r="AC84" s="20"/>
      <c r="AD84" s="21"/>
    </row>
    <row r="85" spans="1:30" x14ac:dyDescent="0.25">
      <c r="C85" s="27"/>
      <c r="D85" s="19"/>
      <c r="E85" s="19"/>
      <c r="F85" s="19"/>
      <c r="G85" s="19"/>
      <c r="H85" s="19"/>
      <c r="I85" s="19"/>
      <c r="AB85" s="4"/>
      <c r="AC85" s="20"/>
      <c r="AD85" s="21"/>
    </row>
    <row r="86" spans="1:30" x14ac:dyDescent="0.25">
      <c r="C86" s="27"/>
      <c r="D86" s="19"/>
      <c r="E86" s="19"/>
      <c r="F86" s="19"/>
      <c r="G86" s="19"/>
      <c r="H86" s="19"/>
      <c r="I86" s="19"/>
      <c r="AB86" s="4"/>
      <c r="AC86" s="20"/>
      <c r="AD86" s="21"/>
    </row>
    <row r="87" spans="1:30" x14ac:dyDescent="0.25">
      <c r="C87" s="27"/>
      <c r="D87" s="19"/>
      <c r="E87" s="19"/>
      <c r="F87" s="19"/>
      <c r="G87" s="19"/>
      <c r="H87" s="19"/>
      <c r="I87" s="19"/>
      <c r="AB87" s="4"/>
      <c r="AC87" s="20"/>
      <c r="AD87" s="21"/>
    </row>
    <row r="88" spans="1:30" x14ac:dyDescent="0.25">
      <c r="C88" s="27"/>
      <c r="D88" s="19"/>
      <c r="E88" s="19"/>
      <c r="F88" s="19"/>
      <c r="G88" s="19"/>
      <c r="H88" s="19"/>
      <c r="I88" s="19"/>
      <c r="AB88" s="4"/>
      <c r="AC88" s="20"/>
      <c r="AD88" s="21"/>
    </row>
    <row r="89" spans="1:30" x14ac:dyDescent="0.25">
      <c r="C89" s="27"/>
      <c r="D89" s="19"/>
      <c r="E89" s="19"/>
      <c r="F89" s="19"/>
      <c r="G89" s="19"/>
      <c r="H89" s="19"/>
      <c r="I89" s="19"/>
      <c r="AB89" s="4"/>
      <c r="AD89" s="21"/>
    </row>
    <row r="90" spans="1:30" x14ac:dyDescent="0.25">
      <c r="C90" s="11"/>
      <c r="D90" s="39"/>
      <c r="E90" s="39"/>
      <c r="F90" s="39"/>
      <c r="G90" s="19"/>
      <c r="H90" s="19"/>
      <c r="I90" s="19"/>
      <c r="AD90" s="21"/>
    </row>
    <row r="91" spans="1:30" x14ac:dyDescent="0.25">
      <c r="C91" s="27"/>
      <c r="D91" s="39"/>
      <c r="E91" s="39"/>
      <c r="F91" s="39"/>
      <c r="G91" s="39"/>
      <c r="H91" s="39"/>
      <c r="I91" s="39"/>
    </row>
    <row r="92" spans="1:30" x14ac:dyDescent="0.25">
      <c r="C92" s="11"/>
      <c r="D92" s="39"/>
      <c r="E92" s="39"/>
      <c r="F92" s="39"/>
      <c r="G92" s="39"/>
      <c r="H92" s="39"/>
      <c r="I92" s="39"/>
    </row>
    <row r="93" spans="1:30" x14ac:dyDescent="0.25">
      <c r="C93" s="11"/>
      <c r="D93" s="39"/>
      <c r="E93" s="39"/>
      <c r="F93" s="39"/>
      <c r="G93" s="39"/>
      <c r="H93" s="39"/>
      <c r="I93" s="39"/>
    </row>
    <row r="94" spans="1:30" x14ac:dyDescent="0.25">
      <c r="C94" s="27"/>
      <c r="D94" s="38"/>
      <c r="E94" s="38"/>
      <c r="F94" s="38"/>
      <c r="G94" s="38"/>
      <c r="H94" s="38"/>
      <c r="I94" s="38"/>
    </row>
  </sheetData>
  <mergeCells count="11">
    <mergeCell ref="AC60:AD60"/>
    <mergeCell ref="D61:F61"/>
    <mergeCell ref="M61:O61"/>
    <mergeCell ref="AC76:AD76"/>
    <mergeCell ref="M79:O79"/>
    <mergeCell ref="AC23:AD23"/>
    <mergeCell ref="B2:I2"/>
    <mergeCell ref="D4:I4"/>
    <mergeCell ref="D5:F5"/>
    <mergeCell ref="G5:I5"/>
    <mergeCell ref="AC6:AD6"/>
  </mergeCells>
  <pageMargins left="0.7" right="0.7" top="0.75" bottom="0.75" header="0.3" footer="0.3"/>
  <pageSetup scale="6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4"/>
  <sheetViews>
    <sheetView view="pageBreakPreview" topLeftCell="A32" zoomScale="75" zoomScaleNormal="85" zoomScaleSheetLayoutView="75" workbookViewId="0">
      <selection activeCell="P33" sqref="P33"/>
    </sheetView>
  </sheetViews>
  <sheetFormatPr baseColWidth="10" defaultRowHeight="15" x14ac:dyDescent="0.25"/>
  <cols>
    <col min="1" max="6" width="19.7109375" style="1" customWidth="1"/>
    <col min="7" max="7" width="30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8" t="s">
        <v>17</v>
      </c>
      <c r="C2" s="389"/>
      <c r="D2" s="389"/>
      <c r="E2" s="389"/>
      <c r="F2" s="389"/>
      <c r="G2" s="389"/>
      <c r="H2" s="389"/>
      <c r="I2" s="390"/>
    </row>
    <row r="4" spans="2:30" ht="18.75" x14ac:dyDescent="0.3">
      <c r="B4" s="2"/>
      <c r="C4" s="2"/>
      <c r="D4" s="391" t="s">
        <v>135</v>
      </c>
      <c r="E4" s="391"/>
      <c r="F4" s="391"/>
      <c r="G4" s="391"/>
      <c r="H4" s="391"/>
      <c r="I4" s="391"/>
    </row>
    <row r="5" spans="2:30" ht="80.25" customHeight="1" x14ac:dyDescent="0.25">
      <c r="B5" s="2"/>
      <c r="C5" s="2"/>
      <c r="D5" s="375" t="s">
        <v>19</v>
      </c>
      <c r="E5" s="375"/>
      <c r="F5" s="375"/>
      <c r="G5" s="375" t="s">
        <v>20</v>
      </c>
      <c r="H5" s="375"/>
      <c r="I5" s="375"/>
    </row>
    <row r="6" spans="2:30" x14ac:dyDescent="0.25">
      <c r="B6" s="2"/>
      <c r="C6" s="2"/>
      <c r="D6" s="1" t="s">
        <v>21</v>
      </c>
      <c r="E6" s="1" t="s">
        <v>23</v>
      </c>
      <c r="F6" s="1" t="s">
        <v>22</v>
      </c>
      <c r="G6" s="1" t="s">
        <v>21</v>
      </c>
      <c r="H6" s="1" t="s">
        <v>23</v>
      </c>
      <c r="I6" s="1" t="s">
        <v>22</v>
      </c>
      <c r="J6" s="65" t="s">
        <v>34</v>
      </c>
      <c r="AC6" s="375"/>
      <c r="AD6" s="375"/>
    </row>
    <row r="7" spans="2:30" x14ac:dyDescent="0.25">
      <c r="B7" s="2"/>
      <c r="C7" s="11">
        <v>39539</v>
      </c>
      <c r="D7" s="31">
        <v>0.42857139999999999</v>
      </c>
      <c r="E7" s="31">
        <v>0.57142859999999995</v>
      </c>
      <c r="F7" s="31">
        <v>0</v>
      </c>
      <c r="G7" s="8"/>
      <c r="H7" s="8"/>
      <c r="I7" s="8"/>
      <c r="J7" s="66">
        <f t="shared" ref="J7:J43" si="0">+SUM(D7:F7)</f>
        <v>1</v>
      </c>
      <c r="AC7" s="17"/>
      <c r="AD7" s="17"/>
    </row>
    <row r="8" spans="2:30" x14ac:dyDescent="0.25">
      <c r="B8" s="2"/>
      <c r="C8" s="11">
        <v>39630</v>
      </c>
      <c r="D8" s="31">
        <v>0.2</v>
      </c>
      <c r="E8" s="31">
        <v>0.73333329999999997</v>
      </c>
      <c r="F8" s="31">
        <v>6.6666669999999997E-2</v>
      </c>
      <c r="G8" s="31"/>
      <c r="H8" s="31"/>
      <c r="I8" s="31"/>
      <c r="J8" s="66">
        <f t="shared" si="0"/>
        <v>0.99999996999999996</v>
      </c>
      <c r="AB8" s="4"/>
      <c r="AC8" s="20"/>
      <c r="AD8" s="21"/>
    </row>
    <row r="9" spans="2:30" x14ac:dyDescent="0.25">
      <c r="B9" s="2"/>
      <c r="C9" s="11">
        <v>39722</v>
      </c>
      <c r="D9" s="31">
        <v>0.23529410000000001</v>
      </c>
      <c r="E9" s="31">
        <v>0.76470590000000005</v>
      </c>
      <c r="F9" s="31">
        <v>0</v>
      </c>
      <c r="G9" s="31"/>
      <c r="H9" s="31"/>
      <c r="I9" s="31"/>
      <c r="J9" s="66">
        <f t="shared" si="0"/>
        <v>1</v>
      </c>
      <c r="AB9" s="4"/>
      <c r="AC9" s="20"/>
      <c r="AD9" s="21"/>
    </row>
    <row r="10" spans="2:30" x14ac:dyDescent="0.25">
      <c r="B10" s="2"/>
      <c r="C10" s="11">
        <v>39783</v>
      </c>
      <c r="D10" s="31">
        <v>0.35700000000000004</v>
      </c>
      <c r="E10" s="31">
        <v>0.64300000000000002</v>
      </c>
      <c r="F10" s="31">
        <v>0</v>
      </c>
      <c r="G10" s="31"/>
      <c r="H10" s="31"/>
      <c r="I10" s="31"/>
      <c r="J10" s="66">
        <f t="shared" si="0"/>
        <v>1</v>
      </c>
      <c r="AB10" s="4"/>
      <c r="AC10" s="20"/>
      <c r="AD10" s="21"/>
    </row>
    <row r="11" spans="2:30" x14ac:dyDescent="0.25">
      <c r="B11" s="2"/>
      <c r="C11" s="11">
        <v>39873</v>
      </c>
      <c r="D11" s="31">
        <v>0.55600000000000005</v>
      </c>
      <c r="E11" s="31">
        <v>0.44400000000000001</v>
      </c>
      <c r="F11" s="31">
        <v>0</v>
      </c>
      <c r="G11" s="31"/>
      <c r="H11" s="31"/>
      <c r="I11" s="31"/>
      <c r="J11" s="66">
        <f t="shared" si="0"/>
        <v>1</v>
      </c>
      <c r="AB11" s="4"/>
      <c r="AC11" s="20"/>
      <c r="AD11" s="21"/>
    </row>
    <row r="12" spans="2:30" x14ac:dyDescent="0.25">
      <c r="B12" s="2"/>
      <c r="C12" s="11">
        <v>39965</v>
      </c>
      <c r="D12" s="31">
        <v>0.36799999999999999</v>
      </c>
      <c r="E12" s="31">
        <v>0.63200000000000001</v>
      </c>
      <c r="F12" s="31">
        <v>0</v>
      </c>
      <c r="G12" s="31"/>
      <c r="H12" s="31"/>
      <c r="I12" s="31"/>
      <c r="J12" s="66">
        <f t="shared" si="0"/>
        <v>1</v>
      </c>
      <c r="AB12" s="4"/>
      <c r="AC12" s="20"/>
      <c r="AD12" s="21"/>
    </row>
    <row r="13" spans="2:30" x14ac:dyDescent="0.25">
      <c r="B13" s="2"/>
      <c r="C13" s="11">
        <v>40057</v>
      </c>
      <c r="D13" s="31">
        <v>0.44400000000000001</v>
      </c>
      <c r="E13" s="31">
        <v>0.55600000000000005</v>
      </c>
      <c r="F13" s="31">
        <v>0</v>
      </c>
      <c r="G13" s="31"/>
      <c r="H13" s="31"/>
      <c r="I13" s="31"/>
      <c r="J13" s="66">
        <f t="shared" si="0"/>
        <v>1</v>
      </c>
      <c r="AB13" s="4"/>
      <c r="AC13" s="20"/>
      <c r="AD13" s="21"/>
    </row>
    <row r="14" spans="2:30" x14ac:dyDescent="0.25">
      <c r="B14" s="2"/>
      <c r="C14" s="11">
        <v>40148</v>
      </c>
      <c r="D14" s="31">
        <v>0.29399999999999998</v>
      </c>
      <c r="E14" s="31">
        <v>0.70599999999999996</v>
      </c>
      <c r="F14" s="31">
        <v>0</v>
      </c>
      <c r="G14" s="31"/>
      <c r="H14" s="31"/>
      <c r="I14" s="31"/>
      <c r="J14" s="66">
        <f t="shared" si="0"/>
        <v>1</v>
      </c>
      <c r="AB14" s="4"/>
      <c r="AC14" s="20"/>
      <c r="AD14" s="21"/>
    </row>
    <row r="15" spans="2:30" x14ac:dyDescent="0.25">
      <c r="B15" s="2"/>
      <c r="C15" s="11">
        <v>40238</v>
      </c>
      <c r="D15" s="31">
        <v>0.16699999999999998</v>
      </c>
      <c r="E15" s="31">
        <v>0.83299999999999996</v>
      </c>
      <c r="F15" s="31">
        <v>0</v>
      </c>
      <c r="G15" s="31"/>
      <c r="H15" s="31"/>
      <c r="I15" s="31"/>
      <c r="J15" s="66">
        <f t="shared" si="0"/>
        <v>1</v>
      </c>
      <c r="AB15" s="4"/>
      <c r="AC15" s="20"/>
      <c r="AD15" s="21"/>
    </row>
    <row r="16" spans="2:30" x14ac:dyDescent="0.25">
      <c r="B16" s="2"/>
      <c r="C16" s="11">
        <v>40330</v>
      </c>
      <c r="D16" s="31">
        <v>0.27777777777777779</v>
      </c>
      <c r="E16" s="31">
        <v>0.72222222222222221</v>
      </c>
      <c r="F16" s="31">
        <v>0</v>
      </c>
      <c r="G16" s="31"/>
      <c r="H16" s="31"/>
      <c r="I16" s="31"/>
      <c r="J16" s="66">
        <f t="shared" si="0"/>
        <v>1</v>
      </c>
      <c r="AB16" s="4"/>
      <c r="AC16" s="20"/>
      <c r="AD16" s="21"/>
    </row>
    <row r="17" spans="1:30" x14ac:dyDescent="0.25">
      <c r="B17" s="2"/>
      <c r="C17" s="11">
        <v>40422</v>
      </c>
      <c r="D17" s="31">
        <v>0.21052631578947367</v>
      </c>
      <c r="E17" s="31">
        <v>0.78947368421052633</v>
      </c>
      <c r="F17" s="31">
        <v>0</v>
      </c>
      <c r="G17" s="31"/>
      <c r="H17" s="31"/>
      <c r="I17" s="31"/>
      <c r="J17" s="66">
        <f t="shared" si="0"/>
        <v>1</v>
      </c>
      <c r="AB17" s="4"/>
      <c r="AC17" s="20"/>
      <c r="AD17" s="21"/>
    </row>
    <row r="18" spans="1:30" x14ac:dyDescent="0.25">
      <c r="B18" s="2"/>
      <c r="C18" s="11">
        <v>40513</v>
      </c>
      <c r="D18" s="31">
        <v>0.29411764705882354</v>
      </c>
      <c r="E18" s="31">
        <v>0.6470588235294118</v>
      </c>
      <c r="F18" s="31">
        <v>5.8823529411764705E-2</v>
      </c>
      <c r="G18" s="31"/>
      <c r="H18" s="31"/>
      <c r="I18" s="31"/>
      <c r="J18" s="66">
        <f t="shared" si="0"/>
        <v>1</v>
      </c>
      <c r="AB18" s="4"/>
      <c r="AC18" s="20"/>
      <c r="AD18" s="21"/>
    </row>
    <row r="19" spans="1:30" x14ac:dyDescent="0.25">
      <c r="B19" s="2"/>
      <c r="C19" s="11">
        <v>40603</v>
      </c>
      <c r="D19" s="31">
        <v>0.10526315789473684</v>
      </c>
      <c r="E19" s="31">
        <v>0.68421052631578949</v>
      </c>
      <c r="F19" s="31">
        <v>0.21052631578947367</v>
      </c>
      <c r="G19" s="31"/>
      <c r="H19" s="31"/>
      <c r="I19" s="31"/>
      <c r="J19" s="66">
        <f t="shared" si="0"/>
        <v>1</v>
      </c>
      <c r="AB19" s="4"/>
      <c r="AD19" s="21"/>
    </row>
    <row r="20" spans="1:30" x14ac:dyDescent="0.25">
      <c r="A20" s="33"/>
      <c r="C20" s="11">
        <v>40695</v>
      </c>
      <c r="D20" s="31">
        <v>0.16666666666666666</v>
      </c>
      <c r="E20" s="31">
        <v>0.72222222222222221</v>
      </c>
      <c r="F20" s="31">
        <v>0.1111111111111111</v>
      </c>
      <c r="G20" s="31"/>
      <c r="H20" s="31"/>
      <c r="I20" s="31"/>
      <c r="J20" s="66">
        <f t="shared" si="0"/>
        <v>1</v>
      </c>
      <c r="AB20" s="4"/>
      <c r="AD20" s="21"/>
    </row>
    <row r="21" spans="1:30" x14ac:dyDescent="0.25">
      <c r="C21" s="11">
        <v>40787</v>
      </c>
      <c r="D21" s="31">
        <v>0.23809523809523808</v>
      </c>
      <c r="E21" s="31">
        <v>0.66666666666666663</v>
      </c>
      <c r="F21" s="31">
        <v>9.5238095238095233E-2</v>
      </c>
      <c r="G21" s="31"/>
      <c r="H21" s="31"/>
      <c r="I21" s="31"/>
      <c r="J21" s="66">
        <f t="shared" si="0"/>
        <v>0.99999999999999989</v>
      </c>
    </row>
    <row r="22" spans="1:30" x14ac:dyDescent="0.25">
      <c r="B22" s="2"/>
      <c r="C22" s="11">
        <v>40878</v>
      </c>
      <c r="D22" s="31">
        <v>0.14285714285714285</v>
      </c>
      <c r="E22" s="31">
        <v>0.80952380952380953</v>
      </c>
      <c r="F22" s="31">
        <v>4.7619047619047616E-2</v>
      </c>
      <c r="G22" s="31"/>
      <c r="H22" s="31"/>
      <c r="I22" s="31"/>
      <c r="J22" s="66">
        <f t="shared" si="0"/>
        <v>1</v>
      </c>
    </row>
    <row r="23" spans="1:30" x14ac:dyDescent="0.25">
      <c r="B23" s="2"/>
      <c r="C23" s="11">
        <v>40969</v>
      </c>
      <c r="D23" s="31">
        <v>0.14285714285714285</v>
      </c>
      <c r="E23" s="31">
        <v>0.47619047619047616</v>
      </c>
      <c r="F23" s="31">
        <v>0</v>
      </c>
      <c r="G23" s="31">
        <v>0.19047619047619047</v>
      </c>
      <c r="H23" s="31">
        <v>0.76190476190476186</v>
      </c>
      <c r="I23" s="31">
        <v>4.7619047619047616E-2</v>
      </c>
      <c r="J23" s="66">
        <f t="shared" si="0"/>
        <v>0.61904761904761907</v>
      </c>
      <c r="AC23" s="375"/>
      <c r="AD23" s="375"/>
    </row>
    <row r="24" spans="1:30" x14ac:dyDescent="0.25">
      <c r="B24" s="2"/>
      <c r="C24" s="22">
        <v>41061</v>
      </c>
      <c r="D24" s="31">
        <v>0.45419847328244273</v>
      </c>
      <c r="E24" s="31">
        <v>0.54580152671755733</v>
      </c>
      <c r="F24" s="31">
        <v>0</v>
      </c>
      <c r="G24" s="31">
        <v>0.36363636363636365</v>
      </c>
      <c r="H24" s="31">
        <v>0.63636363636363635</v>
      </c>
      <c r="I24" s="31">
        <v>0</v>
      </c>
      <c r="J24" s="66">
        <f t="shared" si="0"/>
        <v>1</v>
      </c>
      <c r="AC24" s="17"/>
      <c r="AD24" s="17"/>
    </row>
    <row r="25" spans="1:30" x14ac:dyDescent="0.25">
      <c r="B25" s="2"/>
      <c r="C25" s="22">
        <v>41153</v>
      </c>
      <c r="D25" s="31">
        <v>0.5</v>
      </c>
      <c r="E25" s="31">
        <v>0.33300000000000002</v>
      </c>
      <c r="F25" s="31">
        <v>0.16699999999999998</v>
      </c>
      <c r="G25" s="31">
        <v>0.5</v>
      </c>
      <c r="H25" s="31">
        <v>0.42</v>
      </c>
      <c r="I25" s="31">
        <v>0.08</v>
      </c>
      <c r="J25" s="66">
        <f t="shared" si="0"/>
        <v>1</v>
      </c>
      <c r="AB25" s="4"/>
      <c r="AC25" s="20"/>
      <c r="AD25" s="21"/>
    </row>
    <row r="26" spans="1:30" x14ac:dyDescent="0.25">
      <c r="B26" s="2"/>
      <c r="C26" s="22">
        <v>41244</v>
      </c>
      <c r="D26" s="31">
        <v>0.38447319778188549</v>
      </c>
      <c r="E26" s="31">
        <v>0.61552680221811462</v>
      </c>
      <c r="F26" s="31">
        <v>0</v>
      </c>
      <c r="G26" s="31">
        <v>0.38500000000000001</v>
      </c>
      <c r="H26" s="31">
        <v>0.61499999999999999</v>
      </c>
      <c r="I26" s="31">
        <v>0</v>
      </c>
      <c r="J26" s="66">
        <f t="shared" si="0"/>
        <v>1</v>
      </c>
      <c r="AB26" s="4"/>
      <c r="AC26" s="20"/>
      <c r="AD26" s="21"/>
    </row>
    <row r="27" spans="1:30" x14ac:dyDescent="0.25">
      <c r="B27" s="2"/>
      <c r="C27" s="22">
        <v>41334</v>
      </c>
      <c r="D27" s="31">
        <v>0.5</v>
      </c>
      <c r="E27" s="31">
        <v>0.41699999999999998</v>
      </c>
      <c r="F27" s="31">
        <v>8.3000000000000004E-2</v>
      </c>
      <c r="G27" s="31">
        <v>0.41699999999999998</v>
      </c>
      <c r="H27" s="31">
        <v>0.5</v>
      </c>
      <c r="I27" s="31">
        <v>8.3000000000000004E-2</v>
      </c>
      <c r="J27" s="66">
        <f t="shared" si="0"/>
        <v>1</v>
      </c>
      <c r="AB27" s="4"/>
      <c r="AC27" s="20"/>
      <c r="AD27" s="21"/>
    </row>
    <row r="28" spans="1:30" x14ac:dyDescent="0.25">
      <c r="B28" s="2"/>
      <c r="C28" s="22">
        <v>41426</v>
      </c>
      <c r="D28" s="31">
        <v>0.44444444444444442</v>
      </c>
      <c r="E28" s="31">
        <v>0.55555555555555558</v>
      </c>
      <c r="F28" s="31">
        <v>0</v>
      </c>
      <c r="G28" s="31">
        <v>0.33333333333333331</v>
      </c>
      <c r="H28" s="31">
        <v>0.66666666666666663</v>
      </c>
      <c r="I28" s="31">
        <v>0</v>
      </c>
      <c r="J28" s="66">
        <f t="shared" si="0"/>
        <v>1</v>
      </c>
      <c r="AB28" s="4"/>
      <c r="AC28" s="20"/>
      <c r="AD28" s="21"/>
    </row>
    <row r="29" spans="1:30" x14ac:dyDescent="0.25">
      <c r="B29" s="2"/>
      <c r="C29" s="22">
        <v>41518</v>
      </c>
      <c r="D29" s="31">
        <v>0.33333333333333331</v>
      </c>
      <c r="E29" s="31">
        <v>0.66666666666666663</v>
      </c>
      <c r="F29" s="31">
        <v>0</v>
      </c>
      <c r="G29" s="31">
        <v>0.25</v>
      </c>
      <c r="H29" s="31">
        <v>0.5</v>
      </c>
      <c r="I29" s="31">
        <v>0.25</v>
      </c>
      <c r="J29" s="66">
        <f t="shared" si="0"/>
        <v>1</v>
      </c>
      <c r="AB29" s="4"/>
      <c r="AC29" s="20"/>
      <c r="AD29" s="21"/>
    </row>
    <row r="30" spans="1:30" x14ac:dyDescent="0.25">
      <c r="B30" s="2"/>
      <c r="C30" s="22">
        <v>41609</v>
      </c>
      <c r="D30" s="31">
        <v>0.42857142857142855</v>
      </c>
      <c r="E30" s="31">
        <v>0.5714285714285714</v>
      </c>
      <c r="F30" s="31">
        <v>0</v>
      </c>
      <c r="G30" s="31">
        <v>0.5714285714285714</v>
      </c>
      <c r="H30" s="31">
        <v>0.42857142857142855</v>
      </c>
      <c r="I30" s="31">
        <v>0</v>
      </c>
      <c r="J30" s="66">
        <f t="shared" si="0"/>
        <v>1</v>
      </c>
      <c r="AB30" s="4"/>
      <c r="AC30" s="20"/>
      <c r="AD30" s="21"/>
    </row>
    <row r="31" spans="1:30" x14ac:dyDescent="0.25">
      <c r="B31" s="2"/>
      <c r="C31" s="22">
        <v>41699</v>
      </c>
      <c r="D31" s="67">
        <v>0.44444444444444442</v>
      </c>
      <c r="E31" s="67">
        <v>0.44444444444444442</v>
      </c>
      <c r="F31" s="67">
        <v>0.1111111111111111</v>
      </c>
      <c r="G31" s="261">
        <v>0.22222222222222221</v>
      </c>
      <c r="H31" s="67">
        <v>0.55555555555555558</v>
      </c>
      <c r="I31" s="67">
        <v>0.22222222222222221</v>
      </c>
      <c r="J31" s="66">
        <f t="shared" si="0"/>
        <v>1</v>
      </c>
      <c r="AB31" s="4"/>
      <c r="AC31" s="20"/>
      <c r="AD31" s="21"/>
    </row>
    <row r="32" spans="1:30" x14ac:dyDescent="0.25">
      <c r="B32" s="2"/>
      <c r="C32" s="22">
        <v>41791</v>
      </c>
      <c r="D32" s="67">
        <v>0.22222222222222221</v>
      </c>
      <c r="E32" s="67">
        <v>0.77777777777777779</v>
      </c>
      <c r="F32" s="67">
        <v>0</v>
      </c>
      <c r="G32" s="261">
        <v>0.33333333333333331</v>
      </c>
      <c r="H32" s="67">
        <v>0.66666666666666663</v>
      </c>
      <c r="I32" s="67">
        <v>0</v>
      </c>
      <c r="J32" s="66">
        <f t="shared" si="0"/>
        <v>1</v>
      </c>
      <c r="AB32" s="4"/>
      <c r="AC32" s="20"/>
      <c r="AD32" s="21"/>
    </row>
    <row r="33" spans="1:30" x14ac:dyDescent="0.25">
      <c r="B33" s="2"/>
      <c r="C33" s="22">
        <v>41883</v>
      </c>
      <c r="D33" s="67">
        <v>0.375</v>
      </c>
      <c r="E33" s="67">
        <v>0.5</v>
      </c>
      <c r="F33" s="67">
        <v>0.125</v>
      </c>
      <c r="G33" s="261">
        <v>0.25</v>
      </c>
      <c r="H33" s="67">
        <v>0.625</v>
      </c>
      <c r="I33" s="67">
        <v>0.125</v>
      </c>
      <c r="J33" s="66">
        <f t="shared" si="0"/>
        <v>1</v>
      </c>
      <c r="AB33" s="4"/>
      <c r="AC33" s="20"/>
      <c r="AD33" s="21"/>
    </row>
    <row r="34" spans="1:30" x14ac:dyDescent="0.25">
      <c r="B34" s="2"/>
      <c r="C34" s="22">
        <v>41974</v>
      </c>
      <c r="D34" s="67">
        <v>0.2857142857142857</v>
      </c>
      <c r="E34" s="67">
        <v>0.7142857142857143</v>
      </c>
      <c r="F34" s="67">
        <v>0</v>
      </c>
      <c r="G34" s="261">
        <v>0.14285714285714285</v>
      </c>
      <c r="H34" s="67">
        <v>0.8571428571428571</v>
      </c>
      <c r="I34" s="67">
        <v>0</v>
      </c>
      <c r="J34" s="66">
        <f t="shared" si="0"/>
        <v>1</v>
      </c>
      <c r="AB34" s="4"/>
      <c r="AC34" s="20"/>
      <c r="AD34" s="21"/>
    </row>
    <row r="35" spans="1:30" x14ac:dyDescent="0.25">
      <c r="B35" s="2"/>
      <c r="C35" s="22">
        <v>42064</v>
      </c>
      <c r="D35" s="261">
        <v>0.16666666666666666</v>
      </c>
      <c r="E35" s="67">
        <v>0.83333333333333337</v>
      </c>
      <c r="F35" s="67">
        <v>0</v>
      </c>
      <c r="G35" s="261">
        <v>0.16666666666666666</v>
      </c>
      <c r="H35" s="67">
        <v>0.83333333333333337</v>
      </c>
      <c r="I35" s="67">
        <v>0</v>
      </c>
      <c r="J35" s="66">
        <f t="shared" si="0"/>
        <v>1</v>
      </c>
      <c r="AB35" s="4"/>
      <c r="AC35" s="20"/>
      <c r="AD35" s="21"/>
    </row>
    <row r="36" spans="1:30" x14ac:dyDescent="0.25">
      <c r="B36" s="2"/>
      <c r="C36" s="22">
        <v>42156</v>
      </c>
      <c r="D36" s="23">
        <v>0.55555555555555558</v>
      </c>
      <c r="E36" s="23">
        <v>0.44444444444444442</v>
      </c>
      <c r="F36" s="23">
        <v>0</v>
      </c>
      <c r="G36" s="262">
        <v>0.55555555555555558</v>
      </c>
      <c r="H36" s="23">
        <v>0.44444444444444442</v>
      </c>
      <c r="I36" s="23">
        <v>0</v>
      </c>
      <c r="J36" s="66">
        <f t="shared" si="0"/>
        <v>1</v>
      </c>
      <c r="AB36" s="4"/>
      <c r="AC36" s="20"/>
      <c r="AD36" s="21"/>
    </row>
    <row r="37" spans="1:30" x14ac:dyDescent="0.25">
      <c r="B37" s="2"/>
      <c r="C37" s="22">
        <v>42248</v>
      </c>
      <c r="D37" s="262">
        <v>0.75</v>
      </c>
      <c r="E37" s="23">
        <v>0.25</v>
      </c>
      <c r="F37" s="23">
        <v>0</v>
      </c>
      <c r="G37" s="262">
        <v>0.75</v>
      </c>
      <c r="H37" s="23">
        <v>0.25</v>
      </c>
      <c r="I37" s="23">
        <v>0</v>
      </c>
      <c r="J37" s="66">
        <f t="shared" si="0"/>
        <v>1</v>
      </c>
      <c r="AB37" s="4"/>
      <c r="AC37" s="20"/>
      <c r="AD37" s="21"/>
    </row>
    <row r="38" spans="1:30" x14ac:dyDescent="0.25">
      <c r="B38" s="2"/>
      <c r="C38" s="22">
        <v>42339</v>
      </c>
      <c r="D38" s="262">
        <v>0.625</v>
      </c>
      <c r="E38" s="23">
        <v>0.375</v>
      </c>
      <c r="F38" s="23">
        <v>0</v>
      </c>
      <c r="G38" s="262">
        <v>0.25</v>
      </c>
      <c r="H38" s="23">
        <v>0.5</v>
      </c>
      <c r="I38" s="23">
        <v>0.25</v>
      </c>
      <c r="J38" s="66">
        <f t="shared" si="0"/>
        <v>1</v>
      </c>
      <c r="AB38" s="4"/>
      <c r="AC38" s="20"/>
      <c r="AD38" s="21"/>
    </row>
    <row r="39" spans="1:30" x14ac:dyDescent="0.25">
      <c r="B39" s="2"/>
      <c r="C39" s="22">
        <v>42430</v>
      </c>
      <c r="D39" s="262">
        <v>0.33333333333333331</v>
      </c>
      <c r="E39" s="23">
        <v>0.66666666666666663</v>
      </c>
      <c r="F39" s="23">
        <v>0</v>
      </c>
      <c r="G39" s="262">
        <v>0.33333333333333331</v>
      </c>
      <c r="H39" s="23">
        <v>0.55555555555555558</v>
      </c>
      <c r="I39" s="23">
        <v>0.1111111111111111</v>
      </c>
      <c r="J39" s="66">
        <f t="shared" si="0"/>
        <v>1</v>
      </c>
      <c r="AB39" s="4"/>
      <c r="AC39" s="20"/>
      <c r="AD39" s="21"/>
    </row>
    <row r="40" spans="1:30" x14ac:dyDescent="0.25">
      <c r="B40" s="2"/>
      <c r="C40" s="22">
        <v>42522</v>
      </c>
      <c r="D40" s="262">
        <v>0.44444444444444442</v>
      </c>
      <c r="E40" s="23">
        <v>0.55555555555555558</v>
      </c>
      <c r="F40" s="23">
        <v>0</v>
      </c>
      <c r="G40" s="262">
        <v>0.44444444444444442</v>
      </c>
      <c r="H40" s="23">
        <v>0.55555555555555558</v>
      </c>
      <c r="I40" s="23">
        <v>0</v>
      </c>
      <c r="J40" s="66">
        <f t="shared" si="0"/>
        <v>1</v>
      </c>
      <c r="AB40" s="4"/>
      <c r="AC40" s="20"/>
      <c r="AD40" s="21"/>
    </row>
    <row r="41" spans="1:30" x14ac:dyDescent="0.25">
      <c r="B41" s="2"/>
      <c r="C41" s="22">
        <v>42614</v>
      </c>
      <c r="D41" s="23">
        <v>0.42857142857142855</v>
      </c>
      <c r="E41" s="23">
        <v>0.2857142857142857</v>
      </c>
      <c r="F41" s="23">
        <v>0.2857142857142857</v>
      </c>
      <c r="G41" s="262">
        <v>0.42857142857142855</v>
      </c>
      <c r="H41" s="23">
        <v>0.2857142857142857</v>
      </c>
      <c r="I41" s="23">
        <v>0.2857142857142857</v>
      </c>
      <c r="J41" s="66">
        <f t="shared" si="0"/>
        <v>0.99999999999999989</v>
      </c>
      <c r="AB41" s="4"/>
      <c r="AC41" s="20"/>
      <c r="AD41" s="21"/>
    </row>
    <row r="42" spans="1:30" x14ac:dyDescent="0.25">
      <c r="B42" s="2"/>
      <c r="C42" s="22">
        <v>42705</v>
      </c>
      <c r="D42" s="23">
        <v>0.33333333333333331</v>
      </c>
      <c r="E42" s="23">
        <v>0.66666666666666663</v>
      </c>
      <c r="F42" s="23">
        <v>0</v>
      </c>
      <c r="G42" s="23">
        <v>0.16666666666666666</v>
      </c>
      <c r="H42" s="23">
        <v>0.83333333333333337</v>
      </c>
      <c r="I42" s="23">
        <v>0</v>
      </c>
      <c r="J42" s="66">
        <f t="shared" si="0"/>
        <v>1</v>
      </c>
      <c r="AB42" s="4"/>
      <c r="AC42" s="20"/>
      <c r="AD42" s="21"/>
    </row>
    <row r="43" spans="1:30" x14ac:dyDescent="0.25">
      <c r="B43" s="2"/>
      <c r="C43" s="22">
        <v>42795</v>
      </c>
      <c r="D43" s="23">
        <v>0.30000000000000004</v>
      </c>
      <c r="E43" s="23">
        <v>0.7</v>
      </c>
      <c r="F43" s="23">
        <v>0</v>
      </c>
      <c r="G43" s="262">
        <v>0.2</v>
      </c>
      <c r="H43" s="23">
        <v>0.7</v>
      </c>
      <c r="I43" s="23">
        <v>0.1</v>
      </c>
      <c r="J43" s="66">
        <f t="shared" si="0"/>
        <v>1</v>
      </c>
      <c r="AB43" s="4"/>
      <c r="AC43" s="20"/>
      <c r="AD43" s="21"/>
    </row>
    <row r="44" spans="1:30" x14ac:dyDescent="0.25">
      <c r="B44" s="2"/>
      <c r="C44" s="22">
        <v>42887</v>
      </c>
      <c r="D44" s="23">
        <v>0.1111111111111111</v>
      </c>
      <c r="E44" s="23">
        <v>0.88888888888888884</v>
      </c>
      <c r="F44" s="23">
        <v>0</v>
      </c>
      <c r="G44" s="262">
        <v>0.33333333333333331</v>
      </c>
      <c r="H44" s="23">
        <v>0.66666666666666663</v>
      </c>
      <c r="I44" s="23">
        <v>0</v>
      </c>
      <c r="AB44" s="4"/>
      <c r="AC44" s="20"/>
      <c r="AD44" s="21"/>
    </row>
    <row r="45" spans="1:30" x14ac:dyDescent="0.25">
      <c r="B45" s="2"/>
      <c r="C45" s="22">
        <v>42979</v>
      </c>
      <c r="D45" s="262">
        <v>0.33333333333333331</v>
      </c>
      <c r="E45" s="23">
        <v>0.66666666666666663</v>
      </c>
      <c r="F45" s="23">
        <v>0</v>
      </c>
      <c r="G45" s="262"/>
      <c r="H45" s="23"/>
      <c r="I45" s="23"/>
      <c r="AB45" s="4"/>
      <c r="AC45" s="20"/>
      <c r="AD45" s="21"/>
    </row>
    <row r="46" spans="1:30" x14ac:dyDescent="0.25">
      <c r="B46" s="2"/>
      <c r="C46" s="22"/>
      <c r="D46" s="23"/>
      <c r="E46" s="23"/>
      <c r="F46" s="23"/>
      <c r="G46" s="262"/>
      <c r="H46" s="23"/>
      <c r="I46" s="23"/>
      <c r="AB46" s="4"/>
      <c r="AC46" s="20"/>
      <c r="AD46" s="21"/>
    </row>
    <row r="47" spans="1:30" x14ac:dyDescent="0.25">
      <c r="A47" s="71" t="s">
        <v>136</v>
      </c>
      <c r="B47" s="263"/>
      <c r="C47" s="264"/>
      <c r="D47" s="264"/>
      <c r="E47" s="264"/>
      <c r="F47" s="264"/>
      <c r="G47" s="265"/>
      <c r="H47" s="23"/>
      <c r="I47" s="23"/>
      <c r="AB47" s="4"/>
      <c r="AC47" s="20"/>
      <c r="AD47" s="21"/>
    </row>
    <row r="48" spans="1:30" x14ac:dyDescent="0.25">
      <c r="A48" s="71" t="s">
        <v>137</v>
      </c>
      <c r="B48" s="73"/>
      <c r="C48" s="74"/>
      <c r="D48" s="75"/>
      <c r="E48" s="75"/>
      <c r="F48" s="75"/>
      <c r="G48" s="75"/>
      <c r="H48" s="23"/>
      <c r="I48" s="23"/>
      <c r="AB48" s="4"/>
      <c r="AC48" s="20"/>
      <c r="AD48" s="21"/>
    </row>
    <row r="49" spans="1:30" x14ac:dyDescent="0.25">
      <c r="A49" s="77" t="s">
        <v>138</v>
      </c>
      <c r="B49" s="73"/>
      <c r="C49" s="74"/>
      <c r="D49" s="75"/>
      <c r="E49" s="75"/>
      <c r="F49" s="75"/>
      <c r="G49" s="75"/>
      <c r="H49" s="23"/>
      <c r="AB49" s="4"/>
      <c r="AC49" s="20"/>
      <c r="AD49" s="21"/>
    </row>
    <row r="50" spans="1:30" x14ac:dyDescent="0.25">
      <c r="A50" s="264"/>
      <c r="B50" s="73"/>
      <c r="C50" s="74"/>
      <c r="D50" s="76"/>
      <c r="E50" s="76"/>
      <c r="F50" s="76"/>
      <c r="G50" s="75"/>
      <c r="H50" s="23"/>
      <c r="AB50" s="4"/>
      <c r="AC50" s="20"/>
      <c r="AD50" s="21"/>
    </row>
    <row r="51" spans="1:30" x14ac:dyDescent="0.25">
      <c r="A51" s="71"/>
      <c r="B51" s="73"/>
      <c r="C51" s="74"/>
      <c r="D51" s="76"/>
      <c r="E51" s="76"/>
      <c r="F51" s="76"/>
      <c r="G51" s="76"/>
      <c r="H51" s="19"/>
      <c r="AB51" s="4"/>
      <c r="AC51" s="20"/>
      <c r="AD51" s="21"/>
    </row>
    <row r="52" spans="1:30" x14ac:dyDescent="0.25">
      <c r="A52" s="71"/>
      <c r="B52" s="73"/>
      <c r="C52" s="74"/>
      <c r="D52" s="76"/>
      <c r="E52" s="76"/>
      <c r="F52" s="76"/>
      <c r="G52" s="76"/>
      <c r="H52" s="19"/>
      <c r="I52" s="19"/>
      <c r="AB52" s="4"/>
      <c r="AC52" s="20"/>
      <c r="AD52" s="21"/>
    </row>
    <row r="53" spans="1:30" x14ac:dyDescent="0.25">
      <c r="A53" s="71"/>
      <c r="B53" s="73"/>
      <c r="C53" s="74"/>
      <c r="D53" s="76"/>
      <c r="E53" s="76"/>
      <c r="F53" s="76"/>
      <c r="G53" s="76"/>
      <c r="H53" s="19"/>
      <c r="I53" s="19"/>
      <c r="AB53" s="4"/>
      <c r="AC53" s="20"/>
      <c r="AD53" s="21"/>
    </row>
    <row r="54" spans="1:30" x14ac:dyDescent="0.25">
      <c r="A54" s="71"/>
      <c r="B54" s="73"/>
      <c r="C54" s="78"/>
      <c r="D54" s="79"/>
      <c r="E54" s="79"/>
      <c r="F54" s="79"/>
      <c r="G54" s="76"/>
      <c r="H54" s="19"/>
      <c r="I54" s="19"/>
      <c r="AB54" s="4"/>
      <c r="AC54" s="20"/>
      <c r="AD54" s="21"/>
    </row>
    <row r="55" spans="1:30" x14ac:dyDescent="0.25">
      <c r="A55" s="71"/>
      <c r="B55" s="73"/>
      <c r="C55" s="78"/>
      <c r="D55" s="79"/>
      <c r="E55" s="79"/>
      <c r="F55" s="79"/>
      <c r="G55" s="79"/>
      <c r="H55" s="33"/>
      <c r="I55" s="33"/>
      <c r="AB55" s="4"/>
      <c r="AC55" s="20"/>
      <c r="AD55" s="21"/>
    </row>
    <row r="56" spans="1:30" x14ac:dyDescent="0.25">
      <c r="A56" s="71"/>
      <c r="B56" s="73"/>
      <c r="C56" s="78"/>
      <c r="D56" s="79"/>
      <c r="E56" s="79"/>
      <c r="F56" s="79"/>
      <c r="G56" s="79"/>
      <c r="H56" s="33"/>
      <c r="I56" s="33"/>
      <c r="AB56" s="4"/>
      <c r="AD56" s="21"/>
    </row>
    <row r="57" spans="1:30" x14ac:dyDescent="0.25">
      <c r="A57" s="71"/>
      <c r="B57" s="71"/>
      <c r="C57" s="78"/>
      <c r="D57" s="80"/>
      <c r="E57" s="80"/>
      <c r="F57" s="80"/>
      <c r="G57" s="80"/>
      <c r="H57" s="34"/>
      <c r="I57" s="34"/>
      <c r="AD57" s="21"/>
    </row>
    <row r="58" spans="1:30" x14ac:dyDescent="0.25">
      <c r="A58" s="71"/>
      <c r="B58" s="71"/>
      <c r="C58" s="74"/>
      <c r="D58" s="81"/>
      <c r="E58" s="81"/>
      <c r="F58" s="81"/>
      <c r="G58" s="81"/>
      <c r="H58" s="35"/>
      <c r="I58" s="35"/>
    </row>
    <row r="59" spans="1:30" x14ac:dyDescent="0.25">
      <c r="A59" s="71"/>
      <c r="B59" s="73"/>
      <c r="C59" s="82"/>
      <c r="D59" s="71"/>
      <c r="E59" s="71"/>
      <c r="F59" s="71"/>
      <c r="G59" s="71"/>
      <c r="H59" s="24"/>
      <c r="I59" s="25"/>
    </row>
    <row r="60" spans="1:30" x14ac:dyDescent="0.25">
      <c r="A60" s="71"/>
      <c r="B60" s="73"/>
      <c r="C60" s="82"/>
      <c r="D60" s="72"/>
      <c r="E60" s="72"/>
      <c r="F60" s="72"/>
      <c r="G60" s="72"/>
      <c r="H60" s="13"/>
      <c r="I60" s="13"/>
      <c r="AC60" s="375"/>
      <c r="AD60" s="375"/>
    </row>
    <row r="61" spans="1:30" x14ac:dyDescent="0.25">
      <c r="A61" s="71"/>
      <c r="B61" s="73"/>
      <c r="C61" s="83"/>
      <c r="D61" s="386"/>
      <c r="E61" s="386"/>
      <c r="F61" s="386"/>
      <c r="G61" s="84"/>
      <c r="H61" s="36"/>
      <c r="I61" s="36"/>
      <c r="AC61" s="17"/>
      <c r="AD61" s="17"/>
    </row>
    <row r="62" spans="1:30" x14ac:dyDescent="0.25">
      <c r="A62" s="71"/>
      <c r="B62" s="73"/>
      <c r="C62" s="83"/>
      <c r="D62" s="85"/>
      <c r="E62" s="85"/>
      <c r="F62" s="85"/>
      <c r="G62" s="85"/>
      <c r="H62" s="26"/>
      <c r="I62" s="26"/>
      <c r="AB62" s="4"/>
      <c r="AC62" s="20"/>
      <c r="AD62" s="21"/>
    </row>
    <row r="63" spans="1:30" x14ac:dyDescent="0.25">
      <c r="A63" s="71"/>
      <c r="B63" s="73"/>
      <c r="C63" s="86"/>
      <c r="D63" s="87"/>
      <c r="E63" s="87"/>
      <c r="F63" s="87"/>
      <c r="G63" s="73"/>
      <c r="H63" s="29"/>
      <c r="I63" s="29"/>
      <c r="AB63" s="4"/>
      <c r="AC63" s="20"/>
      <c r="AD63" s="21"/>
    </row>
    <row r="64" spans="1:30" x14ac:dyDescent="0.25">
      <c r="A64" s="71"/>
      <c r="B64" s="73"/>
      <c r="C64" s="86"/>
      <c r="D64" s="87"/>
      <c r="E64" s="87"/>
      <c r="F64" s="87"/>
      <c r="G64" s="87"/>
      <c r="H64" s="28"/>
      <c r="I64" s="28"/>
      <c r="AB64" s="4"/>
      <c r="AC64" s="20"/>
      <c r="AD64" s="21"/>
    </row>
    <row r="65" spans="1:30" x14ac:dyDescent="0.25">
      <c r="A65" s="71"/>
      <c r="B65" s="73"/>
      <c r="C65" s="86"/>
      <c r="D65" s="87"/>
      <c r="E65" s="87"/>
      <c r="F65" s="87"/>
      <c r="G65" s="87"/>
      <c r="H65" s="28"/>
      <c r="I65" s="28"/>
      <c r="AB65" s="4"/>
      <c r="AC65" s="20"/>
      <c r="AD65" s="21"/>
    </row>
    <row r="66" spans="1:30" x14ac:dyDescent="0.25">
      <c r="A66" s="71"/>
      <c r="B66" s="73"/>
      <c r="C66" s="86"/>
      <c r="D66" s="87"/>
      <c r="E66" s="87"/>
      <c r="F66" s="87"/>
      <c r="G66" s="87"/>
      <c r="H66" s="28"/>
      <c r="I66" s="28"/>
      <c r="AB66" s="4"/>
      <c r="AC66" s="20"/>
      <c r="AD66" s="21"/>
    </row>
    <row r="67" spans="1:30" x14ac:dyDescent="0.25">
      <c r="A67" s="71"/>
      <c r="B67" s="73"/>
      <c r="C67" s="86"/>
      <c r="D67" s="87"/>
      <c r="E67" s="87"/>
      <c r="F67" s="87"/>
      <c r="G67" s="87"/>
      <c r="H67" s="28"/>
      <c r="I67" s="28"/>
      <c r="AB67" s="4"/>
      <c r="AC67" s="20"/>
      <c r="AD67" s="21"/>
    </row>
    <row r="68" spans="1:30" x14ac:dyDescent="0.25">
      <c r="A68" s="71"/>
      <c r="B68" s="73"/>
      <c r="C68" s="86"/>
      <c r="D68" s="87"/>
      <c r="E68" s="87"/>
      <c r="F68" s="87"/>
      <c r="G68" s="87"/>
      <c r="H68" s="28"/>
      <c r="I68" s="28"/>
      <c r="AB68" s="4"/>
      <c r="AC68" s="20"/>
      <c r="AD68" s="21"/>
    </row>
    <row r="69" spans="1:30" x14ac:dyDescent="0.25">
      <c r="A69" s="71"/>
      <c r="B69" s="73"/>
      <c r="C69" s="86"/>
      <c r="D69" s="87"/>
      <c r="E69" s="87"/>
      <c r="F69" s="87"/>
      <c r="G69" s="87"/>
      <c r="H69" s="28"/>
      <c r="I69" s="28"/>
      <c r="AB69" s="4"/>
      <c r="AC69" s="20"/>
      <c r="AD69" s="21"/>
    </row>
    <row r="70" spans="1:30" x14ac:dyDescent="0.25">
      <c r="A70" s="71"/>
      <c r="B70" s="88"/>
      <c r="C70" s="86"/>
      <c r="D70" s="87"/>
      <c r="E70" s="87"/>
      <c r="F70" s="87"/>
      <c r="G70" s="87"/>
      <c r="H70" s="28"/>
      <c r="I70" s="28"/>
      <c r="AB70" s="4"/>
      <c r="AC70" s="20"/>
      <c r="AD70" s="21"/>
    </row>
    <row r="71" spans="1:30" x14ac:dyDescent="0.25">
      <c r="A71" s="71"/>
      <c r="B71" s="88"/>
      <c r="C71" s="86"/>
      <c r="D71" s="87"/>
      <c r="E71" s="87"/>
      <c r="F71" s="87"/>
      <c r="G71" s="87"/>
      <c r="H71" s="28"/>
      <c r="I71" s="28"/>
      <c r="AB71" s="4"/>
      <c r="AC71" s="20"/>
      <c r="AD71" s="21"/>
    </row>
    <row r="72" spans="1:30" x14ac:dyDescent="0.25">
      <c r="A72" s="71"/>
      <c r="B72" s="88"/>
      <c r="C72" s="78"/>
      <c r="D72" s="89"/>
      <c r="E72" s="89"/>
      <c r="F72" s="89"/>
      <c r="G72" s="87"/>
      <c r="H72" s="28"/>
      <c r="I72" s="28"/>
      <c r="AB72" s="4"/>
      <c r="AC72" s="20"/>
      <c r="AD72" s="21"/>
    </row>
    <row r="73" spans="1:30" x14ac:dyDescent="0.25">
      <c r="A73" s="71"/>
      <c r="B73" s="71"/>
      <c r="C73" s="86"/>
      <c r="D73" s="89"/>
      <c r="E73" s="89"/>
      <c r="F73" s="89"/>
      <c r="G73" s="89"/>
      <c r="H73" s="37"/>
      <c r="I73" s="37"/>
      <c r="AB73" s="4"/>
      <c r="AD73" s="21"/>
    </row>
    <row r="74" spans="1:30" x14ac:dyDescent="0.25">
      <c r="A74" s="71"/>
      <c r="B74" s="71"/>
      <c r="C74" s="78"/>
      <c r="D74" s="89"/>
      <c r="E74" s="89"/>
      <c r="F74" s="89"/>
      <c r="G74" s="89"/>
      <c r="H74" s="37"/>
      <c r="I74" s="37"/>
      <c r="AD74" s="21"/>
    </row>
    <row r="75" spans="1:30" x14ac:dyDescent="0.25">
      <c r="A75" s="71"/>
      <c r="B75" s="71"/>
      <c r="C75" s="78"/>
      <c r="D75" s="89"/>
      <c r="E75" s="89"/>
      <c r="F75" s="89"/>
      <c r="G75" s="89"/>
      <c r="H75" s="37"/>
      <c r="I75" s="37"/>
    </row>
    <row r="76" spans="1:30" x14ac:dyDescent="0.25">
      <c r="A76" s="71"/>
      <c r="B76" s="71"/>
      <c r="C76" s="86"/>
      <c r="D76" s="90"/>
      <c r="E76" s="90"/>
      <c r="F76" s="90"/>
      <c r="G76" s="90"/>
      <c r="H76" s="38"/>
      <c r="I76" s="38"/>
      <c r="AC76" s="375"/>
      <c r="AD76" s="375"/>
    </row>
    <row r="77" spans="1:30" x14ac:dyDescent="0.25">
      <c r="A77" s="71" t="s">
        <v>35</v>
      </c>
      <c r="B77" s="71"/>
      <c r="C77" s="82"/>
      <c r="D77" s="71"/>
      <c r="E77" s="71"/>
      <c r="F77" s="71"/>
      <c r="G77" s="89"/>
      <c r="H77" s="37"/>
      <c r="I77" s="37"/>
      <c r="AC77" s="17"/>
      <c r="AD77" s="17"/>
    </row>
    <row r="78" spans="1:30" x14ac:dyDescent="0.25">
      <c r="B78" s="71"/>
      <c r="C78" s="82"/>
      <c r="D78" s="72"/>
      <c r="E78" s="72"/>
      <c r="F78" s="72"/>
      <c r="G78" s="72"/>
      <c r="H78" s="13"/>
      <c r="I78" s="13"/>
      <c r="AB78" s="4"/>
      <c r="AC78" s="20"/>
      <c r="AD78" s="21"/>
    </row>
    <row r="79" spans="1:30" x14ac:dyDescent="0.25">
      <c r="A79" s="91" t="s">
        <v>134</v>
      </c>
      <c r="B79" s="71"/>
      <c r="C79" s="82"/>
      <c r="D79" s="386"/>
      <c r="E79" s="386"/>
      <c r="F79" s="386"/>
      <c r="G79" s="84"/>
      <c r="H79" s="36"/>
      <c r="I79" s="36"/>
      <c r="AB79" s="4"/>
      <c r="AC79" s="20"/>
      <c r="AD79" s="21"/>
    </row>
    <row r="80" spans="1:30" x14ac:dyDescent="0.25">
      <c r="A80" s="93"/>
      <c r="B80" s="71"/>
      <c r="C80" s="71"/>
      <c r="D80" s="85"/>
      <c r="E80" s="85"/>
      <c r="F80" s="85"/>
      <c r="G80" s="85"/>
      <c r="H80" s="26"/>
      <c r="I80" s="26"/>
      <c r="AB80" s="4"/>
      <c r="AC80" s="20"/>
      <c r="AD80" s="21"/>
    </row>
    <row r="81" spans="1:30" x14ac:dyDescent="0.25">
      <c r="A81" s="71"/>
      <c r="B81" s="71"/>
      <c r="C81" s="86"/>
      <c r="D81" s="76"/>
      <c r="E81" s="76"/>
      <c r="F81" s="76"/>
      <c r="G81" s="73"/>
      <c r="H81" s="2"/>
      <c r="I81" s="2"/>
      <c r="AB81" s="4"/>
      <c r="AC81" s="20"/>
      <c r="AD81" s="21"/>
    </row>
    <row r="82" spans="1:30" x14ac:dyDescent="0.25">
      <c r="A82" s="92"/>
      <c r="B82" s="71"/>
      <c r="C82" s="86"/>
      <c r="D82" s="76"/>
      <c r="E82" s="76"/>
      <c r="F82" s="76"/>
      <c r="G82" s="76"/>
      <c r="H82" s="19"/>
      <c r="I82" s="19"/>
      <c r="AB82" s="4"/>
      <c r="AC82" s="20"/>
      <c r="AD82" s="21"/>
    </row>
    <row r="83" spans="1:30" x14ac:dyDescent="0.25">
      <c r="B83" s="5"/>
      <c r="C83" s="52"/>
      <c r="D83" s="44"/>
      <c r="E83" s="44"/>
      <c r="F83" s="44"/>
      <c r="G83" s="44"/>
      <c r="H83" s="19"/>
      <c r="I83" s="19"/>
      <c r="AB83" s="4"/>
      <c r="AC83" s="20"/>
      <c r="AD83" s="21"/>
    </row>
    <row r="84" spans="1:30" x14ac:dyDescent="0.25">
      <c r="C84" s="27"/>
      <c r="D84" s="19"/>
      <c r="E84" s="19"/>
      <c r="F84" s="19"/>
      <c r="G84" s="19"/>
      <c r="H84" s="19"/>
      <c r="I84" s="19"/>
      <c r="AB84" s="4"/>
      <c r="AC84" s="20"/>
      <c r="AD84" s="21"/>
    </row>
    <row r="85" spans="1:30" x14ac:dyDescent="0.25">
      <c r="C85" s="27"/>
      <c r="D85" s="19"/>
      <c r="E85" s="19"/>
      <c r="F85" s="19"/>
      <c r="G85" s="19"/>
      <c r="H85" s="19"/>
      <c r="I85" s="19"/>
      <c r="AB85" s="4"/>
      <c r="AC85" s="20"/>
      <c r="AD85" s="21"/>
    </row>
    <row r="86" spans="1:30" x14ac:dyDescent="0.25">
      <c r="C86" s="27"/>
      <c r="D86" s="19"/>
      <c r="E86" s="19"/>
      <c r="F86" s="19"/>
      <c r="G86" s="19"/>
      <c r="H86" s="19"/>
      <c r="I86" s="19"/>
      <c r="AB86" s="4"/>
      <c r="AC86" s="20"/>
      <c r="AD86" s="21"/>
    </row>
    <row r="87" spans="1:30" x14ac:dyDescent="0.25">
      <c r="C87" s="27"/>
      <c r="D87" s="19"/>
      <c r="E87" s="19"/>
      <c r="F87" s="19"/>
      <c r="G87" s="19"/>
      <c r="H87" s="19"/>
      <c r="I87" s="19"/>
      <c r="AB87" s="4"/>
      <c r="AC87" s="20"/>
      <c r="AD87" s="21"/>
    </row>
    <row r="88" spans="1:30" x14ac:dyDescent="0.25">
      <c r="C88" s="27"/>
      <c r="D88" s="19"/>
      <c r="E88" s="19"/>
      <c r="F88" s="19"/>
      <c r="G88" s="19"/>
      <c r="H88" s="19"/>
      <c r="I88" s="19"/>
      <c r="AB88" s="4"/>
      <c r="AC88" s="20"/>
      <c r="AD88" s="21"/>
    </row>
    <row r="89" spans="1:30" x14ac:dyDescent="0.25">
      <c r="C89" s="27"/>
      <c r="D89" s="19"/>
      <c r="E89" s="19"/>
      <c r="F89" s="19"/>
      <c r="G89" s="19"/>
      <c r="H89" s="19"/>
      <c r="I89" s="19"/>
      <c r="AB89" s="4"/>
      <c r="AD89" s="21"/>
    </row>
    <row r="90" spans="1:30" x14ac:dyDescent="0.25">
      <c r="C90" s="11"/>
      <c r="D90" s="39"/>
      <c r="E90" s="39"/>
      <c r="F90" s="39"/>
      <c r="G90" s="19"/>
      <c r="H90" s="19"/>
      <c r="I90" s="19"/>
      <c r="AD90" s="21"/>
    </row>
    <row r="91" spans="1:30" x14ac:dyDescent="0.25">
      <c r="C91" s="27"/>
      <c r="D91" s="39"/>
      <c r="E91" s="39"/>
      <c r="F91" s="39"/>
      <c r="G91" s="39"/>
      <c r="H91" s="39"/>
      <c r="I91" s="39"/>
    </row>
    <row r="92" spans="1:30" x14ac:dyDescent="0.25">
      <c r="C92" s="11"/>
      <c r="D92" s="39"/>
      <c r="E92" s="39"/>
      <c r="F92" s="39"/>
      <c r="G92" s="39"/>
      <c r="H92" s="39"/>
      <c r="I92" s="39"/>
    </row>
    <row r="93" spans="1:30" x14ac:dyDescent="0.25">
      <c r="C93" s="11"/>
      <c r="D93" s="39"/>
      <c r="E93" s="39"/>
      <c r="F93" s="39"/>
      <c r="G93" s="39"/>
      <c r="H93" s="39"/>
      <c r="I93" s="39"/>
    </row>
    <row r="94" spans="1:30" x14ac:dyDescent="0.25">
      <c r="C94" s="27"/>
      <c r="D94" s="38"/>
      <c r="E94" s="38"/>
      <c r="F94" s="38"/>
      <c r="G94" s="38"/>
      <c r="H94" s="38"/>
      <c r="I94" s="38"/>
    </row>
  </sheetData>
  <mergeCells count="10">
    <mergeCell ref="AC60:AD60"/>
    <mergeCell ref="D61:F61"/>
    <mergeCell ref="AC76:AD76"/>
    <mergeCell ref="D79:F79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60" orientation="portrait" r:id="rId1"/>
  <colBreaks count="1" manualBreakCount="1">
    <brk id="7" min="47" max="8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view="pageBreakPreview" zoomScale="85" zoomScaleNormal="70" zoomScaleSheetLayoutView="85" workbookViewId="0">
      <selection activeCell="P33" sqref="P33"/>
    </sheetView>
  </sheetViews>
  <sheetFormatPr baseColWidth="10" defaultColWidth="9.140625" defaultRowHeight="12.75" x14ac:dyDescent="0.2"/>
  <cols>
    <col min="1" max="2" width="9.140625" style="267" customWidth="1"/>
    <col min="3" max="3" width="31" style="267" customWidth="1"/>
    <col min="4" max="6" width="9.140625" style="267" customWidth="1"/>
    <col min="7" max="9" width="9.140625" style="267"/>
    <col min="10" max="10" width="8" style="267" bestFit="1" customWidth="1"/>
    <col min="11" max="11" width="9.140625" style="267"/>
    <col min="12" max="12" width="62.85546875" style="267" bestFit="1" customWidth="1"/>
    <col min="13" max="16384" width="9.140625" style="267"/>
  </cols>
  <sheetData>
    <row r="1" spans="1:16" ht="16.5" x14ac:dyDescent="0.25">
      <c r="A1" s="266" t="s">
        <v>139</v>
      </c>
    </row>
    <row r="3" spans="1:16" ht="15" thickBot="1" x14ac:dyDescent="0.25">
      <c r="C3" s="268"/>
      <c r="D3" s="393" t="s">
        <v>140</v>
      </c>
      <c r="E3" s="393"/>
      <c r="F3" s="393"/>
      <c r="G3" s="269"/>
      <c r="H3" s="269"/>
      <c r="I3" s="269"/>
      <c r="J3" s="269"/>
      <c r="K3" s="269"/>
      <c r="L3" s="270" t="s">
        <v>141</v>
      </c>
      <c r="M3" s="271"/>
      <c r="N3" s="270"/>
      <c r="O3" s="270"/>
      <c r="P3" s="64"/>
    </row>
    <row r="4" spans="1:16" x14ac:dyDescent="0.2">
      <c r="C4" s="272" t="s">
        <v>142</v>
      </c>
      <c r="D4" s="268" t="s">
        <v>0</v>
      </c>
      <c r="E4" s="268" t="s">
        <v>1</v>
      </c>
      <c r="F4" s="273" t="s">
        <v>16</v>
      </c>
      <c r="G4" s="268"/>
      <c r="H4" s="268"/>
      <c r="I4" s="268"/>
      <c r="J4" s="268"/>
      <c r="K4" s="268"/>
      <c r="L4" s="268"/>
      <c r="M4" s="268" t="s">
        <v>0</v>
      </c>
      <c r="N4" s="268" t="s">
        <v>1</v>
      </c>
      <c r="O4" s="273" t="s">
        <v>16</v>
      </c>
    </row>
    <row r="5" spans="1:16" ht="15.75" customHeight="1" x14ac:dyDescent="0.25">
      <c r="A5" s="274"/>
      <c r="B5" s="274"/>
      <c r="C5" s="275" t="s">
        <v>143</v>
      </c>
      <c r="D5" s="276">
        <f>M11</f>
        <v>26.096132897603493</v>
      </c>
      <c r="E5" s="276">
        <f t="shared" ref="E5:F5" si="0">N11</f>
        <v>15</v>
      </c>
      <c r="F5" s="276">
        <f t="shared" si="0"/>
        <v>25</v>
      </c>
      <c r="G5" s="277"/>
      <c r="H5" s="9"/>
      <c r="I5" s="7"/>
      <c r="J5" s="7"/>
      <c r="K5" s="9"/>
      <c r="L5" s="275" t="s">
        <v>144</v>
      </c>
      <c r="M5" s="278">
        <v>6.8763616557734206</v>
      </c>
      <c r="N5" s="278">
        <v>5</v>
      </c>
      <c r="O5" s="278">
        <v>0</v>
      </c>
    </row>
    <row r="6" spans="1:16" ht="15" x14ac:dyDescent="0.25">
      <c r="A6" s="274"/>
      <c r="B6" s="274"/>
      <c r="C6" s="275" t="s">
        <v>145</v>
      </c>
      <c r="D6" s="276">
        <f>M9</f>
        <v>28.274782135076254</v>
      </c>
      <c r="E6" s="276">
        <f t="shared" ref="E6:F6" si="1">N9</f>
        <v>31.666666666666664</v>
      </c>
      <c r="F6" s="276">
        <f t="shared" si="1"/>
        <v>33.333333333333329</v>
      </c>
      <c r="G6" s="277"/>
      <c r="H6" s="9"/>
      <c r="I6" s="9"/>
      <c r="J6" s="7"/>
      <c r="K6" s="9"/>
      <c r="L6" s="275" t="s">
        <v>146</v>
      </c>
      <c r="M6" s="278">
        <v>12.663398692810457</v>
      </c>
      <c r="N6" s="278">
        <v>20</v>
      </c>
      <c r="O6" s="278">
        <v>4.1666666666666661</v>
      </c>
    </row>
    <row r="7" spans="1:16" ht="15" x14ac:dyDescent="0.25">
      <c r="A7" s="274"/>
      <c r="B7" s="274"/>
      <c r="C7" s="275" t="s">
        <v>146</v>
      </c>
      <c r="D7" s="279">
        <f>M6</f>
        <v>12.663398692810457</v>
      </c>
      <c r="E7" s="279">
        <f t="shared" ref="E7:F8" si="2">N6</f>
        <v>20</v>
      </c>
      <c r="F7" s="279">
        <f t="shared" si="2"/>
        <v>4.1666666666666661</v>
      </c>
      <c r="G7" s="277"/>
      <c r="H7" s="9"/>
      <c r="I7" s="9"/>
      <c r="J7" s="7"/>
      <c r="K7" s="9"/>
      <c r="L7" s="275" t="s">
        <v>147</v>
      </c>
      <c r="M7" s="278">
        <v>9.4907407407407405</v>
      </c>
      <c r="N7" s="278">
        <v>10</v>
      </c>
      <c r="O7" s="278">
        <v>8.3333333333333321</v>
      </c>
    </row>
    <row r="8" spans="1:16" ht="15" x14ac:dyDescent="0.25">
      <c r="A8" s="274"/>
      <c r="B8" s="274"/>
      <c r="C8" s="275" t="s">
        <v>147</v>
      </c>
      <c r="D8" s="279">
        <f>M7</f>
        <v>9.4907407407407405</v>
      </c>
      <c r="E8" s="279">
        <f t="shared" si="2"/>
        <v>10</v>
      </c>
      <c r="F8" s="279">
        <f t="shared" si="2"/>
        <v>8.3333333333333321</v>
      </c>
      <c r="G8" s="277"/>
      <c r="H8" s="9"/>
      <c r="I8" s="9"/>
      <c r="J8" s="7"/>
      <c r="K8" s="9"/>
      <c r="L8" s="275" t="s">
        <v>148</v>
      </c>
      <c r="M8" s="278">
        <v>5.5555555555555554</v>
      </c>
      <c r="N8" s="278">
        <v>6.666666666666667</v>
      </c>
      <c r="O8" s="278">
        <v>16.666666666666664</v>
      </c>
    </row>
    <row r="9" spans="1:16" ht="15" x14ac:dyDescent="0.25">
      <c r="A9" s="274"/>
      <c r="B9" s="274"/>
      <c r="C9" s="275" t="s">
        <v>149</v>
      </c>
      <c r="D9" s="279">
        <f>M10</f>
        <v>11.043028322440088</v>
      </c>
      <c r="E9" s="279">
        <f t="shared" ref="E9:F9" si="3">N10</f>
        <v>11.666666666666666</v>
      </c>
      <c r="F9" s="279">
        <f t="shared" si="3"/>
        <v>12.5</v>
      </c>
      <c r="G9" s="277"/>
      <c r="H9" s="9"/>
      <c r="I9" s="9"/>
      <c r="J9" s="7"/>
      <c r="K9" s="9"/>
      <c r="L9" s="275" t="s">
        <v>145</v>
      </c>
      <c r="M9" s="278">
        <v>28.274782135076254</v>
      </c>
      <c r="N9" s="278">
        <v>31.666666666666664</v>
      </c>
      <c r="O9" s="278">
        <v>33.333333333333329</v>
      </c>
    </row>
    <row r="10" spans="1:16" ht="15" x14ac:dyDescent="0.25">
      <c r="A10" s="274"/>
      <c r="B10" s="274"/>
      <c r="C10" s="275" t="s">
        <v>144</v>
      </c>
      <c r="D10" s="279">
        <f>M5</f>
        <v>6.8763616557734206</v>
      </c>
      <c r="E10" s="279">
        <f t="shared" ref="E10:F10" si="4">N5</f>
        <v>5</v>
      </c>
      <c r="F10" s="279">
        <f t="shared" si="4"/>
        <v>0</v>
      </c>
      <c r="G10" s="277"/>
      <c r="H10" s="9"/>
      <c r="I10" s="9"/>
      <c r="J10" s="7"/>
      <c r="K10" s="9"/>
      <c r="L10" s="275" t="s">
        <v>149</v>
      </c>
      <c r="M10" s="278">
        <v>11.043028322440088</v>
      </c>
      <c r="N10" s="278">
        <v>11.666666666666666</v>
      </c>
      <c r="O10" s="278">
        <v>12.5</v>
      </c>
    </row>
    <row r="11" spans="1:16" ht="15" x14ac:dyDescent="0.25">
      <c r="A11" s="274"/>
      <c r="B11" s="274"/>
      <c r="C11" s="275" t="s">
        <v>148</v>
      </c>
      <c r="D11" s="279">
        <f>M8</f>
        <v>5.5555555555555554</v>
      </c>
      <c r="E11" s="279">
        <f t="shared" ref="E11:F11" si="5">N8</f>
        <v>6.666666666666667</v>
      </c>
      <c r="F11" s="279">
        <f t="shared" si="5"/>
        <v>16.666666666666664</v>
      </c>
      <c r="G11" s="277"/>
      <c r="H11" s="9"/>
      <c r="I11" s="9"/>
      <c r="J11" s="7"/>
      <c r="K11" s="9"/>
      <c r="L11" s="275" t="s">
        <v>143</v>
      </c>
      <c r="M11" s="278">
        <v>26.096132897603493</v>
      </c>
      <c r="N11" s="278">
        <v>15</v>
      </c>
      <c r="O11" s="278">
        <v>25</v>
      </c>
    </row>
    <row r="12" spans="1:16" ht="15" x14ac:dyDescent="0.25">
      <c r="A12" s="274"/>
      <c r="B12" s="274"/>
      <c r="C12" s="275" t="s">
        <v>25</v>
      </c>
      <c r="D12" s="279">
        <f>M13</f>
        <v>99.999999999999986</v>
      </c>
      <c r="E12" s="279">
        <f t="shared" ref="E12:F12" si="6">N13</f>
        <v>100</v>
      </c>
      <c r="F12" s="279">
        <f t="shared" si="6"/>
        <v>100</v>
      </c>
      <c r="G12" s="277"/>
      <c r="H12" s="9"/>
      <c r="I12" s="9"/>
      <c r="J12" s="7"/>
      <c r="K12" s="9"/>
      <c r="L12" s="275" t="s">
        <v>25</v>
      </c>
      <c r="M12" s="278">
        <v>0</v>
      </c>
      <c r="N12" s="278">
        <v>0</v>
      </c>
      <c r="O12" s="278">
        <v>0</v>
      </c>
    </row>
    <row r="13" spans="1:16" ht="15" x14ac:dyDescent="0.25">
      <c r="D13" s="280"/>
      <c r="E13" s="280"/>
      <c r="F13" s="280"/>
      <c r="G13" s="281"/>
      <c r="H13" s="282"/>
      <c r="I13" s="282"/>
      <c r="J13" s="283"/>
      <c r="M13" s="284">
        <v>99.999999999999986</v>
      </c>
      <c r="N13" s="284">
        <v>100</v>
      </c>
      <c r="O13" s="284">
        <v>100</v>
      </c>
    </row>
    <row r="14" spans="1:16" ht="15" x14ac:dyDescent="0.25">
      <c r="G14" s="281"/>
      <c r="H14" s="282"/>
      <c r="I14" s="282"/>
    </row>
    <row r="15" spans="1:16" ht="15" x14ac:dyDescent="0.25">
      <c r="D15" s="280"/>
      <c r="E15" s="285"/>
      <c r="F15" s="285"/>
      <c r="H15" s="10"/>
      <c r="I15" s="14"/>
    </row>
    <row r="16" spans="1:16" ht="15" x14ac:dyDescent="0.25">
      <c r="C16" s="286" t="s">
        <v>150</v>
      </c>
      <c r="D16" s="287"/>
      <c r="E16" s="288"/>
      <c r="F16" s="288"/>
      <c r="G16" s="289"/>
      <c r="H16" s="290"/>
      <c r="I16" s="94"/>
      <c r="J16" s="289"/>
      <c r="K16" s="291"/>
      <c r="L16" s="291"/>
      <c r="M16" s="291"/>
    </row>
    <row r="17" spans="3:10" ht="15" x14ac:dyDescent="0.25">
      <c r="C17" s="286" t="s">
        <v>151</v>
      </c>
      <c r="D17" s="287"/>
      <c r="E17" s="288"/>
      <c r="F17" s="288"/>
      <c r="G17" s="289"/>
      <c r="H17" s="290"/>
      <c r="I17" s="94"/>
      <c r="J17" s="289"/>
    </row>
    <row r="18" spans="3:10" ht="12.75" customHeight="1" x14ac:dyDescent="0.25">
      <c r="C18" s="286" t="s">
        <v>152</v>
      </c>
      <c r="D18" s="287"/>
      <c r="E18" s="288"/>
      <c r="F18" s="288"/>
      <c r="G18" s="289"/>
      <c r="H18" s="290"/>
      <c r="I18" s="94"/>
      <c r="J18" s="289"/>
    </row>
    <row r="19" spans="3:10" ht="15" x14ac:dyDescent="0.25">
      <c r="C19" s="289"/>
      <c r="D19" s="289"/>
      <c r="E19" s="289"/>
      <c r="F19" s="289"/>
      <c r="G19" s="289"/>
      <c r="H19" s="290"/>
      <c r="I19" s="94"/>
      <c r="J19" s="289"/>
    </row>
    <row r="20" spans="3:10" ht="15" x14ac:dyDescent="0.25">
      <c r="C20" s="289"/>
      <c r="D20" s="289"/>
      <c r="E20" s="289"/>
      <c r="F20" s="289"/>
      <c r="G20" s="289"/>
      <c r="H20" s="290"/>
      <c r="I20" s="94"/>
      <c r="J20" s="289"/>
    </row>
    <row r="21" spans="3:10" ht="15" x14ac:dyDescent="0.25">
      <c r="C21" s="289"/>
      <c r="D21" s="289"/>
      <c r="E21" s="289"/>
      <c r="F21" s="289"/>
      <c r="G21" s="289"/>
      <c r="H21" s="292"/>
      <c r="I21" s="289"/>
      <c r="J21" s="289"/>
    </row>
    <row r="22" spans="3:10" ht="13.5" x14ac:dyDescent="0.25">
      <c r="C22" s="289"/>
      <c r="D22" s="289"/>
      <c r="E22" s="289"/>
      <c r="F22" s="289"/>
      <c r="G22" s="289"/>
      <c r="H22" s="289"/>
      <c r="I22" s="289"/>
      <c r="J22" s="289"/>
    </row>
    <row r="23" spans="3:10" ht="13.5" x14ac:dyDescent="0.25">
      <c r="C23" s="289"/>
      <c r="D23" s="289"/>
      <c r="E23" s="289"/>
      <c r="F23" s="289"/>
      <c r="G23" s="289"/>
      <c r="H23" s="289"/>
      <c r="I23" s="289"/>
      <c r="J23" s="289"/>
    </row>
    <row r="24" spans="3:10" ht="13.5" x14ac:dyDescent="0.25">
      <c r="C24" s="289"/>
      <c r="D24" s="289"/>
      <c r="E24" s="289"/>
      <c r="F24" s="289"/>
      <c r="G24" s="289"/>
      <c r="H24" s="289"/>
      <c r="I24" s="289"/>
      <c r="J24" s="289"/>
    </row>
    <row r="25" spans="3:10" ht="13.5" x14ac:dyDescent="0.25">
      <c r="C25" s="289"/>
      <c r="D25" s="289"/>
      <c r="E25" s="289"/>
      <c r="F25" s="289"/>
      <c r="G25" s="289"/>
      <c r="H25" s="289"/>
      <c r="I25" s="289"/>
      <c r="J25" s="289"/>
    </row>
    <row r="26" spans="3:10" ht="13.5" x14ac:dyDescent="0.25">
      <c r="C26" s="289"/>
      <c r="D26" s="289"/>
      <c r="E26" s="289"/>
      <c r="F26" s="289"/>
      <c r="G26" s="289"/>
      <c r="H26" s="289"/>
      <c r="I26" s="289"/>
      <c r="J26" s="289"/>
    </row>
    <row r="27" spans="3:10" ht="13.5" x14ac:dyDescent="0.25">
      <c r="C27" s="289"/>
      <c r="D27" s="289"/>
      <c r="E27" s="289"/>
      <c r="F27" s="289"/>
      <c r="G27" s="289"/>
      <c r="H27" s="289"/>
      <c r="I27" s="289"/>
      <c r="J27" s="289"/>
    </row>
    <row r="28" spans="3:10" ht="13.5" x14ac:dyDescent="0.25">
      <c r="C28" s="289"/>
      <c r="D28" s="289"/>
      <c r="E28" s="289"/>
      <c r="F28" s="289"/>
      <c r="G28" s="289"/>
      <c r="H28" s="289"/>
      <c r="I28" s="289"/>
      <c r="J28" s="289"/>
    </row>
    <row r="29" spans="3:10" ht="13.5" x14ac:dyDescent="0.25">
      <c r="C29" s="289"/>
      <c r="D29" s="289"/>
      <c r="E29" s="289"/>
      <c r="F29" s="289"/>
      <c r="G29" s="289"/>
      <c r="H29" s="289"/>
      <c r="I29" s="289"/>
      <c r="J29" s="289"/>
    </row>
    <row r="30" spans="3:10" ht="13.5" x14ac:dyDescent="0.25">
      <c r="C30" s="289"/>
      <c r="D30" s="289"/>
      <c r="E30" s="289"/>
      <c r="F30" s="289"/>
      <c r="G30" s="289"/>
      <c r="H30" s="289"/>
      <c r="I30" s="289"/>
      <c r="J30" s="289"/>
    </row>
    <row r="31" spans="3:10" ht="13.5" x14ac:dyDescent="0.25">
      <c r="C31" s="289"/>
      <c r="D31" s="289"/>
      <c r="E31" s="289"/>
      <c r="F31" s="289"/>
      <c r="G31" s="289"/>
      <c r="H31" s="289"/>
      <c r="I31" s="289"/>
      <c r="J31" s="289"/>
    </row>
    <row r="32" spans="3:10" ht="13.5" x14ac:dyDescent="0.25">
      <c r="C32" s="289"/>
      <c r="D32" s="289"/>
      <c r="E32" s="289"/>
      <c r="F32" s="289"/>
      <c r="G32" s="289"/>
      <c r="H32" s="289"/>
      <c r="I32" s="289"/>
      <c r="J32" s="289"/>
    </row>
    <row r="33" spans="3:18" ht="13.5" x14ac:dyDescent="0.25">
      <c r="C33" s="289"/>
      <c r="D33" s="289"/>
      <c r="E33" s="289"/>
      <c r="F33" s="289"/>
      <c r="G33" s="289"/>
      <c r="H33" s="289"/>
      <c r="I33" s="289"/>
      <c r="J33" s="289"/>
    </row>
    <row r="34" spans="3:18" ht="13.5" x14ac:dyDescent="0.25">
      <c r="C34" s="289"/>
      <c r="D34" s="289"/>
      <c r="E34" s="289"/>
      <c r="F34" s="289"/>
      <c r="G34" s="289"/>
      <c r="H34" s="289"/>
      <c r="I34" s="289"/>
      <c r="J34" s="289"/>
    </row>
    <row r="35" spans="3:18" ht="13.5" x14ac:dyDescent="0.25">
      <c r="C35" s="289"/>
      <c r="D35" s="289"/>
      <c r="E35" s="289"/>
      <c r="F35" s="289"/>
      <c r="G35" s="289"/>
      <c r="H35" s="289"/>
      <c r="I35" s="289"/>
      <c r="J35" s="289"/>
    </row>
    <row r="36" spans="3:18" ht="13.5" x14ac:dyDescent="0.25">
      <c r="C36" s="289"/>
      <c r="D36" s="289"/>
      <c r="E36" s="289"/>
      <c r="F36" s="289"/>
      <c r="G36" s="289"/>
      <c r="H36" s="289"/>
      <c r="I36" s="289"/>
      <c r="J36" s="289"/>
    </row>
    <row r="37" spans="3:18" ht="13.5" x14ac:dyDescent="0.25">
      <c r="C37" s="289"/>
      <c r="D37" s="289"/>
      <c r="E37" s="289"/>
      <c r="F37" s="289"/>
      <c r="G37" s="289"/>
      <c r="H37" s="289"/>
      <c r="I37" s="289"/>
      <c r="J37" s="289"/>
    </row>
    <row r="38" spans="3:18" ht="13.5" x14ac:dyDescent="0.25">
      <c r="C38" s="289"/>
      <c r="D38" s="289"/>
      <c r="E38" s="289"/>
      <c r="F38" s="289"/>
      <c r="G38" s="289"/>
      <c r="H38" s="289"/>
      <c r="I38" s="289"/>
      <c r="J38" s="289"/>
    </row>
    <row r="39" spans="3:18" ht="13.5" x14ac:dyDescent="0.25">
      <c r="C39" s="289"/>
      <c r="D39" s="289"/>
      <c r="E39" s="289"/>
      <c r="F39" s="289"/>
      <c r="G39" s="289"/>
      <c r="H39" s="289"/>
      <c r="I39" s="289"/>
      <c r="J39" s="289"/>
    </row>
    <row r="40" spans="3:18" ht="13.5" x14ac:dyDescent="0.25">
      <c r="C40" s="289"/>
      <c r="D40" s="289"/>
      <c r="E40" s="289"/>
      <c r="F40" s="289"/>
      <c r="G40" s="289"/>
      <c r="H40" s="289"/>
      <c r="I40" s="289"/>
      <c r="J40" s="289"/>
    </row>
    <row r="41" spans="3:18" ht="13.5" x14ac:dyDescent="0.25">
      <c r="C41" s="289"/>
      <c r="D41" s="289"/>
      <c r="E41" s="289"/>
      <c r="F41" s="289"/>
      <c r="G41" s="289"/>
      <c r="H41" s="289"/>
      <c r="I41" s="289"/>
      <c r="J41" s="289"/>
    </row>
    <row r="42" spans="3:18" ht="13.5" x14ac:dyDescent="0.25">
      <c r="C42" s="289"/>
      <c r="D42" s="289"/>
      <c r="E42" s="289"/>
      <c r="F42" s="289"/>
      <c r="G42" s="289"/>
      <c r="H42" s="289"/>
      <c r="I42" s="289"/>
      <c r="J42" s="289"/>
    </row>
    <row r="43" spans="3:18" ht="13.5" x14ac:dyDescent="0.25">
      <c r="C43" s="289"/>
      <c r="D43" s="289"/>
      <c r="E43" s="289"/>
      <c r="F43" s="289"/>
      <c r="G43" s="289"/>
      <c r="H43" s="293"/>
      <c r="I43" s="289"/>
      <c r="J43" s="289"/>
    </row>
    <row r="44" spans="3:18" ht="15" x14ac:dyDescent="0.25">
      <c r="C44" s="289"/>
      <c r="D44" s="289"/>
      <c r="E44" s="289"/>
      <c r="F44" s="94"/>
      <c r="G44" s="289"/>
      <c r="H44" s="289"/>
      <c r="I44" s="289"/>
      <c r="J44" s="289"/>
    </row>
    <row r="45" spans="3:18" ht="15" x14ac:dyDescent="0.25">
      <c r="C45" s="289"/>
      <c r="D45" s="289"/>
      <c r="E45" s="289"/>
      <c r="F45" s="94"/>
      <c r="G45" s="289"/>
      <c r="H45" s="289"/>
      <c r="I45" s="289"/>
      <c r="J45" s="289"/>
    </row>
    <row r="46" spans="3:18" ht="15" x14ac:dyDescent="0.25">
      <c r="C46" s="289"/>
      <c r="D46" s="289"/>
      <c r="E46" s="289"/>
      <c r="F46" s="94"/>
      <c r="G46" s="289"/>
      <c r="H46" s="294"/>
      <c r="I46" s="289"/>
      <c r="J46" s="289"/>
      <c r="K46" s="15"/>
      <c r="O46" s="274"/>
      <c r="R46" s="15"/>
    </row>
    <row r="47" spans="3:18" ht="15" x14ac:dyDescent="0.25">
      <c r="C47" s="289"/>
      <c r="D47" s="289"/>
      <c r="E47" s="289"/>
      <c r="F47" s="94"/>
      <c r="G47" s="289"/>
      <c r="H47" s="294"/>
      <c r="I47" s="289"/>
      <c r="J47" s="289"/>
      <c r="K47" s="15"/>
      <c r="O47" s="274"/>
      <c r="R47" s="15"/>
    </row>
    <row r="48" spans="3:18" ht="15" x14ac:dyDescent="0.25">
      <c r="C48" s="289"/>
      <c r="D48" s="289"/>
      <c r="E48" s="289"/>
      <c r="F48" s="94"/>
      <c r="G48" s="289"/>
      <c r="H48" s="294"/>
      <c r="I48" s="289"/>
      <c r="J48" s="289"/>
      <c r="K48" s="15"/>
      <c r="O48" s="274"/>
      <c r="R48" s="15"/>
    </row>
    <row r="49" spans="3:18" ht="15" x14ac:dyDescent="0.25">
      <c r="C49" s="289"/>
      <c r="D49" s="289"/>
      <c r="E49" s="289"/>
      <c r="F49" s="94"/>
      <c r="G49" s="289"/>
      <c r="H49" s="294"/>
      <c r="I49" s="289"/>
      <c r="J49" s="289"/>
      <c r="K49" s="15"/>
      <c r="O49" s="274"/>
      <c r="R49" s="15"/>
    </row>
    <row r="50" spans="3:18" ht="15" x14ac:dyDescent="0.25">
      <c r="C50" s="289"/>
      <c r="D50" s="289"/>
      <c r="E50" s="289"/>
      <c r="F50" s="94"/>
      <c r="G50" s="289"/>
      <c r="H50" s="294"/>
      <c r="I50" s="289"/>
      <c r="J50" s="289"/>
      <c r="K50" s="15"/>
      <c r="O50" s="274"/>
      <c r="R50" s="15"/>
    </row>
    <row r="51" spans="3:18" ht="15" x14ac:dyDescent="0.25">
      <c r="C51" s="95" t="s">
        <v>134</v>
      </c>
      <c r="D51" s="289"/>
      <c r="E51" s="289"/>
      <c r="F51" s="94"/>
      <c r="G51" s="289"/>
      <c r="H51" s="294"/>
      <c r="I51" s="289"/>
      <c r="J51" s="289"/>
      <c r="K51" s="15"/>
      <c r="O51" s="274"/>
      <c r="R51" s="15"/>
    </row>
    <row r="52" spans="3:18" ht="15" x14ac:dyDescent="0.25">
      <c r="C52" s="289"/>
      <c r="D52" s="289"/>
      <c r="E52" s="289"/>
      <c r="F52" s="289"/>
      <c r="G52" s="289"/>
      <c r="H52" s="294"/>
      <c r="I52" s="289"/>
      <c r="J52" s="289"/>
      <c r="K52" s="15"/>
      <c r="O52" s="274"/>
      <c r="R52" s="15"/>
    </row>
    <row r="53" spans="3:18" ht="15" x14ac:dyDescent="0.25">
      <c r="H53" s="274"/>
      <c r="K53" s="15"/>
      <c r="O53" s="274"/>
      <c r="R53" s="15"/>
    </row>
    <row r="57" spans="3:18" x14ac:dyDescent="0.2">
      <c r="F57" s="295"/>
    </row>
    <row r="58" spans="3:18" ht="15" x14ac:dyDescent="0.25">
      <c r="F58" s="14"/>
    </row>
    <row r="59" spans="3:18" ht="15" x14ac:dyDescent="0.25">
      <c r="F59" s="14"/>
    </row>
    <row r="60" spans="3:18" ht="15" x14ac:dyDescent="0.25">
      <c r="F60" s="14"/>
    </row>
    <row r="61" spans="3:18" ht="15" x14ac:dyDescent="0.25">
      <c r="F61" s="14"/>
      <c r="H61" s="274"/>
      <c r="K61" s="15"/>
    </row>
    <row r="62" spans="3:18" ht="15" x14ac:dyDescent="0.25">
      <c r="F62" s="14"/>
      <c r="H62" s="274"/>
      <c r="K62" s="15"/>
    </row>
    <row r="63" spans="3:18" ht="15" x14ac:dyDescent="0.25">
      <c r="F63" s="14"/>
      <c r="H63" s="274"/>
      <c r="K63" s="15"/>
    </row>
    <row r="64" spans="3:18" ht="15" x14ac:dyDescent="0.25">
      <c r="F64" s="14"/>
      <c r="H64" s="274"/>
      <c r="K64" s="15"/>
    </row>
    <row r="65" spans="6:11" ht="15" x14ac:dyDescent="0.25">
      <c r="H65" s="274"/>
      <c r="K65" s="15"/>
    </row>
    <row r="66" spans="6:11" ht="15" x14ac:dyDescent="0.25">
      <c r="H66" s="274"/>
      <c r="K66" s="15"/>
    </row>
    <row r="67" spans="6:11" ht="15" x14ac:dyDescent="0.25">
      <c r="H67" s="274"/>
      <c r="K67" s="15"/>
    </row>
    <row r="68" spans="6:11" ht="15" x14ac:dyDescent="0.25">
      <c r="H68" s="274"/>
      <c r="K68" s="15"/>
    </row>
    <row r="69" spans="6:11" x14ac:dyDescent="0.2">
      <c r="F69" s="295"/>
    </row>
    <row r="70" spans="6:11" ht="15" x14ac:dyDescent="0.25">
      <c r="F70" s="14"/>
    </row>
    <row r="71" spans="6:11" ht="15" x14ac:dyDescent="0.25">
      <c r="F71" s="14"/>
    </row>
    <row r="72" spans="6:11" ht="15" x14ac:dyDescent="0.25">
      <c r="F72" s="14"/>
    </row>
    <row r="73" spans="6:11" ht="15" x14ac:dyDescent="0.25">
      <c r="F73" s="14"/>
    </row>
    <row r="74" spans="6:11" ht="15" x14ac:dyDescent="0.25">
      <c r="F74" s="14"/>
    </row>
    <row r="75" spans="6:11" ht="15" x14ac:dyDescent="0.25">
      <c r="F75" s="14"/>
    </row>
    <row r="76" spans="6:11" ht="15" x14ac:dyDescent="0.25">
      <c r="F76" s="14"/>
    </row>
  </sheetData>
  <mergeCells count="1">
    <mergeCell ref="D3:F3"/>
  </mergeCells>
  <pageMargins left="0.42" right="0.75" top="0.55000000000000004" bottom="1" header="0.5" footer="0.5"/>
  <pageSetup scale="9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view="pageBreakPreview" zoomScale="85" zoomScaleNormal="100" zoomScaleSheetLayoutView="85" workbookViewId="0">
      <selection activeCell="P33" sqref="P33"/>
    </sheetView>
  </sheetViews>
  <sheetFormatPr baseColWidth="10" defaultColWidth="34.5703125" defaultRowHeight="12.75" x14ac:dyDescent="0.2"/>
  <cols>
    <col min="1" max="2" width="34.5703125" style="267"/>
    <col min="3" max="3" width="16.7109375" style="267" customWidth="1"/>
    <col min="4" max="16384" width="34.5703125" style="267"/>
  </cols>
  <sheetData>
    <row r="1" spans="1:4" ht="16.5" x14ac:dyDescent="0.25">
      <c r="A1" s="266" t="s">
        <v>153</v>
      </c>
      <c r="D1" s="267">
        <v>100</v>
      </c>
    </row>
    <row r="4" spans="1:4" ht="15.75" customHeight="1" thickBot="1" x14ac:dyDescent="0.25">
      <c r="B4" s="393" t="s">
        <v>140</v>
      </c>
      <c r="C4" s="393"/>
      <c r="D4" s="393"/>
    </row>
    <row r="5" spans="1:4" ht="80.25" customHeight="1" x14ac:dyDescent="0.2">
      <c r="B5" s="296" t="s">
        <v>0</v>
      </c>
      <c r="C5" s="297" t="s">
        <v>1</v>
      </c>
      <c r="D5" s="298" t="s">
        <v>16</v>
      </c>
    </row>
    <row r="6" spans="1:4" ht="15" x14ac:dyDescent="0.25">
      <c r="A6" s="14" t="s">
        <v>154</v>
      </c>
      <c r="B6" s="299">
        <v>34.136710239651414</v>
      </c>
      <c r="C6" s="299">
        <v>33.333333333333329</v>
      </c>
      <c r="D6" s="299">
        <v>33.333333333333329</v>
      </c>
    </row>
    <row r="7" spans="1:4" ht="15" x14ac:dyDescent="0.25">
      <c r="A7" s="13" t="s">
        <v>155</v>
      </c>
      <c r="B7" s="299">
        <v>18.164488017429193</v>
      </c>
      <c r="C7" s="299">
        <v>16.666666666666668</v>
      </c>
      <c r="D7" s="299">
        <v>8.3333333333333321</v>
      </c>
    </row>
    <row r="8" spans="1:4" ht="15" x14ac:dyDescent="0.25">
      <c r="A8" s="13" t="s">
        <v>156</v>
      </c>
      <c r="B8" s="299">
        <v>20.663126361655774</v>
      </c>
      <c r="C8" s="299">
        <v>15.000000000000002</v>
      </c>
      <c r="D8" s="299">
        <v>24.999999999999996</v>
      </c>
    </row>
    <row r="9" spans="1:4" ht="15" x14ac:dyDescent="0.25">
      <c r="A9" s="13" t="s">
        <v>157</v>
      </c>
      <c r="B9" s="299">
        <v>5.7734204793028319</v>
      </c>
      <c r="C9" s="299">
        <v>13.333333333333334</v>
      </c>
      <c r="D9" s="299">
        <v>0</v>
      </c>
    </row>
    <row r="10" spans="1:4" ht="15" x14ac:dyDescent="0.25">
      <c r="A10" s="13" t="s">
        <v>158</v>
      </c>
      <c r="B10" s="299">
        <v>5.7734204793028319</v>
      </c>
      <c r="C10" s="299">
        <v>16.666666666666664</v>
      </c>
      <c r="D10" s="299">
        <v>0</v>
      </c>
    </row>
    <row r="11" spans="1:4" ht="15" x14ac:dyDescent="0.25">
      <c r="A11" s="13" t="s">
        <v>159</v>
      </c>
      <c r="B11" s="299">
        <v>10.750272331154683</v>
      </c>
      <c r="C11" s="299">
        <v>3.3333333333333335</v>
      </c>
      <c r="D11" s="299">
        <v>33.333333333333329</v>
      </c>
    </row>
    <row r="12" spans="1:4" ht="15" x14ac:dyDescent="0.25">
      <c r="A12" s="13" t="s">
        <v>160</v>
      </c>
      <c r="B12" s="299">
        <v>2.7777777777777777</v>
      </c>
      <c r="C12" s="299">
        <v>1.6666666666666667</v>
      </c>
      <c r="D12" s="299">
        <v>0</v>
      </c>
    </row>
    <row r="13" spans="1:4" x14ac:dyDescent="0.2">
      <c r="A13" s="274" t="s">
        <v>161</v>
      </c>
      <c r="B13" s="299">
        <v>1.9607843137254901</v>
      </c>
      <c r="C13" s="299">
        <v>0</v>
      </c>
      <c r="D13" s="299">
        <v>0</v>
      </c>
    </row>
    <row r="14" spans="1:4" ht="15" x14ac:dyDescent="0.25">
      <c r="A14" s="300"/>
      <c r="B14" s="16"/>
      <c r="C14" s="280"/>
    </row>
    <row r="16" spans="1:4" ht="15" x14ac:dyDescent="0.25">
      <c r="C16" s="280"/>
      <c r="D16" s="301"/>
    </row>
    <row r="17" spans="1:4" ht="13.5" customHeight="1" x14ac:dyDescent="0.25">
      <c r="C17" s="280"/>
      <c r="D17" s="302"/>
    </row>
    <row r="18" spans="1:4" ht="15" x14ac:dyDescent="0.25">
      <c r="C18" s="280"/>
      <c r="D18" s="302"/>
    </row>
    <row r="19" spans="1:4" ht="15" x14ac:dyDescent="0.25">
      <c r="C19" s="280"/>
      <c r="D19" s="302"/>
    </row>
    <row r="20" spans="1:4" ht="15" x14ac:dyDescent="0.25">
      <c r="C20" s="280"/>
      <c r="D20" s="302"/>
    </row>
    <row r="21" spans="1:4" ht="15" x14ac:dyDescent="0.25">
      <c r="A21" s="289" t="s">
        <v>162</v>
      </c>
      <c r="B21" s="289"/>
      <c r="C21" s="287"/>
      <c r="D21" s="72"/>
    </row>
    <row r="22" spans="1:4" ht="15" x14ac:dyDescent="0.25">
      <c r="A22" s="289" t="s">
        <v>163</v>
      </c>
      <c r="B22" s="289"/>
      <c r="C22" s="287"/>
      <c r="D22" s="72"/>
    </row>
    <row r="23" spans="1:4" ht="12.75" customHeight="1" x14ac:dyDescent="0.25">
      <c r="A23" s="289" t="s">
        <v>152</v>
      </c>
      <c r="B23" s="289"/>
      <c r="C23" s="287"/>
      <c r="D23" s="72"/>
    </row>
    <row r="24" spans="1:4" ht="13.5" x14ac:dyDescent="0.25">
      <c r="A24" s="289"/>
      <c r="B24" s="289"/>
      <c r="C24" s="289"/>
      <c r="D24" s="289"/>
    </row>
    <row r="25" spans="1:4" ht="13.5" x14ac:dyDescent="0.25">
      <c r="A25" s="289"/>
      <c r="B25" s="289"/>
      <c r="C25" s="289"/>
      <c r="D25" s="289"/>
    </row>
    <row r="26" spans="1:4" ht="13.5" x14ac:dyDescent="0.25">
      <c r="A26" s="289"/>
      <c r="B26" s="289"/>
      <c r="C26" s="289"/>
      <c r="D26" s="289"/>
    </row>
    <row r="27" spans="1:4" ht="13.5" x14ac:dyDescent="0.25">
      <c r="A27" s="289"/>
      <c r="B27" s="289"/>
      <c r="C27" s="289"/>
      <c r="D27" s="289"/>
    </row>
    <row r="28" spans="1:4" ht="13.5" x14ac:dyDescent="0.25">
      <c r="A28" s="289"/>
      <c r="B28" s="289"/>
      <c r="C28" s="289"/>
      <c r="D28" s="289"/>
    </row>
    <row r="29" spans="1:4" ht="13.5" x14ac:dyDescent="0.25">
      <c r="A29" s="289"/>
      <c r="B29" s="289"/>
      <c r="C29" s="289"/>
      <c r="D29" s="289"/>
    </row>
    <row r="30" spans="1:4" ht="13.5" x14ac:dyDescent="0.25">
      <c r="A30" s="289"/>
      <c r="B30" s="289"/>
      <c r="C30" s="289"/>
      <c r="D30" s="289"/>
    </row>
    <row r="31" spans="1:4" ht="13.5" x14ac:dyDescent="0.25">
      <c r="A31" s="289"/>
      <c r="B31" s="289"/>
      <c r="C31" s="289"/>
      <c r="D31" s="289"/>
    </row>
    <row r="32" spans="1:4" ht="13.5" x14ac:dyDescent="0.25">
      <c r="A32" s="289"/>
      <c r="B32" s="289"/>
      <c r="C32" s="289"/>
      <c r="D32" s="289"/>
    </row>
    <row r="33" spans="1:4" ht="13.5" x14ac:dyDescent="0.25">
      <c r="A33" s="289"/>
      <c r="B33" s="289"/>
      <c r="C33" s="289"/>
      <c r="D33" s="289"/>
    </row>
    <row r="34" spans="1:4" ht="13.5" x14ac:dyDescent="0.25">
      <c r="A34" s="289"/>
      <c r="B34" s="289"/>
      <c r="C34" s="289"/>
      <c r="D34" s="289"/>
    </row>
    <row r="35" spans="1:4" ht="13.5" x14ac:dyDescent="0.25">
      <c r="A35" s="289"/>
      <c r="B35" s="289"/>
      <c r="C35" s="289"/>
      <c r="D35" s="289"/>
    </row>
    <row r="36" spans="1:4" ht="13.5" x14ac:dyDescent="0.25">
      <c r="A36" s="289"/>
      <c r="B36" s="289"/>
      <c r="C36" s="289"/>
      <c r="D36" s="289"/>
    </row>
    <row r="37" spans="1:4" ht="13.5" x14ac:dyDescent="0.25">
      <c r="A37" s="289"/>
      <c r="B37" s="289"/>
      <c r="C37" s="289"/>
      <c r="D37" s="289"/>
    </row>
    <row r="38" spans="1:4" ht="13.5" x14ac:dyDescent="0.25">
      <c r="A38" s="289"/>
      <c r="B38" s="289"/>
      <c r="C38" s="289"/>
      <c r="D38" s="289"/>
    </row>
    <row r="39" spans="1:4" ht="13.5" x14ac:dyDescent="0.25">
      <c r="A39" s="289"/>
      <c r="B39" s="289"/>
      <c r="C39" s="289"/>
      <c r="D39" s="289"/>
    </row>
    <row r="40" spans="1:4" ht="13.5" x14ac:dyDescent="0.25">
      <c r="A40" s="289"/>
      <c r="B40" s="289"/>
      <c r="C40" s="289"/>
      <c r="D40" s="289"/>
    </row>
    <row r="41" spans="1:4" ht="13.5" x14ac:dyDescent="0.25">
      <c r="A41" s="289"/>
      <c r="B41" s="289"/>
      <c r="C41" s="289"/>
      <c r="D41" s="289"/>
    </row>
    <row r="42" spans="1:4" ht="13.5" x14ac:dyDescent="0.25">
      <c r="A42" s="289"/>
      <c r="B42" s="289"/>
      <c r="C42" s="289"/>
      <c r="D42" s="289"/>
    </row>
    <row r="43" spans="1:4" ht="13.5" x14ac:dyDescent="0.25">
      <c r="A43" s="289"/>
      <c r="B43" s="289"/>
      <c r="C43" s="289"/>
      <c r="D43" s="289"/>
    </row>
    <row r="44" spans="1:4" ht="13.5" x14ac:dyDescent="0.25">
      <c r="A44" s="289"/>
      <c r="B44" s="289"/>
      <c r="C44" s="289"/>
      <c r="D44" s="289"/>
    </row>
    <row r="45" spans="1:4" ht="13.5" x14ac:dyDescent="0.25">
      <c r="A45" s="289"/>
      <c r="B45" s="289"/>
      <c r="C45" s="289"/>
      <c r="D45" s="289"/>
    </row>
    <row r="46" spans="1:4" ht="13.5" x14ac:dyDescent="0.25">
      <c r="A46" s="289"/>
      <c r="B46" s="289"/>
      <c r="C46" s="289"/>
      <c r="D46" s="289"/>
    </row>
    <row r="47" spans="1:4" ht="13.5" x14ac:dyDescent="0.25">
      <c r="A47" s="289"/>
      <c r="B47" s="289"/>
      <c r="C47" s="289"/>
      <c r="D47" s="289"/>
    </row>
    <row r="48" spans="1:4" ht="13.5" x14ac:dyDescent="0.25">
      <c r="A48" s="289"/>
      <c r="B48" s="289"/>
      <c r="C48" s="289"/>
      <c r="D48" s="289"/>
    </row>
    <row r="49" spans="1:4" ht="13.5" x14ac:dyDescent="0.25">
      <c r="A49" s="289"/>
      <c r="B49" s="289"/>
      <c r="C49" s="289"/>
      <c r="D49" s="289"/>
    </row>
    <row r="50" spans="1:4" ht="13.5" x14ac:dyDescent="0.25">
      <c r="A50" s="289"/>
      <c r="B50" s="289"/>
      <c r="C50" s="289"/>
      <c r="D50" s="289"/>
    </row>
    <row r="51" spans="1:4" ht="13.5" x14ac:dyDescent="0.25">
      <c r="A51" s="289"/>
      <c r="B51" s="289"/>
      <c r="C51" s="289"/>
      <c r="D51" s="289"/>
    </row>
    <row r="52" spans="1:4" ht="13.5" x14ac:dyDescent="0.25">
      <c r="A52" s="289"/>
      <c r="B52" s="289"/>
      <c r="C52" s="289"/>
      <c r="D52" s="289"/>
    </row>
    <row r="53" spans="1:4" ht="13.5" x14ac:dyDescent="0.25">
      <c r="A53" s="289"/>
      <c r="B53" s="289"/>
      <c r="C53" s="289"/>
      <c r="D53" s="289"/>
    </row>
    <row r="54" spans="1:4" ht="15" x14ac:dyDescent="0.25">
      <c r="A54" s="91" t="s">
        <v>134</v>
      </c>
      <c r="B54" s="289"/>
      <c r="C54" s="289"/>
      <c r="D54" s="94"/>
    </row>
  </sheetData>
  <mergeCells count="1">
    <mergeCell ref="B4:D4"/>
  </mergeCells>
  <pageMargins left="0.42" right="0.75" top="0.55000000000000004" bottom="1" header="0.5" footer="0.5"/>
  <pageSetup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16" zoomScale="85" zoomScaleNormal="100" zoomScaleSheetLayoutView="85" workbookViewId="0">
      <selection activeCell="P33" sqref="P33"/>
    </sheetView>
  </sheetViews>
  <sheetFormatPr baseColWidth="10" defaultRowHeight="15" x14ac:dyDescent="0.25"/>
  <cols>
    <col min="1" max="1" width="11.42578125" style="303"/>
    <col min="2" max="2" width="17.28515625" style="303" customWidth="1"/>
    <col min="3" max="3" width="15.42578125" style="303" customWidth="1"/>
    <col min="4" max="4" width="17.28515625" style="303" customWidth="1"/>
    <col min="5" max="5" width="13.42578125" style="303" customWidth="1"/>
    <col min="6" max="6" width="19.28515625" style="303" customWidth="1"/>
    <col min="7" max="7" width="11.5703125" style="303" customWidth="1"/>
    <col min="8" max="8" width="17.140625" style="303" customWidth="1"/>
    <col min="9" max="9" width="13.5703125" style="303" bestFit="1" customWidth="1"/>
    <col min="10" max="16384" width="11.42578125" style="303"/>
  </cols>
  <sheetData>
    <row r="2" spans="1:12" ht="12" customHeight="1" x14ac:dyDescent="0.25">
      <c r="E2" s="394" t="s">
        <v>164</v>
      </c>
      <c r="F2" s="394"/>
      <c r="G2" s="394"/>
    </row>
    <row r="3" spans="1:12" ht="99.75" x14ac:dyDescent="0.25">
      <c r="B3" s="304" t="s">
        <v>154</v>
      </c>
      <c r="C3" s="304" t="s">
        <v>155</v>
      </c>
      <c r="D3" s="304" t="s">
        <v>156</v>
      </c>
      <c r="E3" s="305" t="s">
        <v>154</v>
      </c>
      <c r="F3" s="304" t="s">
        <v>155</v>
      </c>
      <c r="G3" s="304" t="s">
        <v>156</v>
      </c>
      <c r="H3" s="306"/>
      <c r="I3" s="8"/>
    </row>
    <row r="4" spans="1:12" x14ac:dyDescent="0.25">
      <c r="A4" s="307">
        <v>39783</v>
      </c>
      <c r="B4" s="308">
        <v>38.095238095238102</v>
      </c>
      <c r="C4" s="308">
        <v>13.095238095238097</v>
      </c>
      <c r="D4" s="308">
        <v>16.666666666666668</v>
      </c>
      <c r="E4" s="309"/>
      <c r="F4" s="308"/>
      <c r="G4" s="308"/>
    </row>
    <row r="5" spans="1:12" ht="15" customHeight="1" x14ac:dyDescent="0.25">
      <c r="A5" s="307">
        <v>39873</v>
      </c>
      <c r="B5" s="308">
        <v>32.407407407407405</v>
      </c>
      <c r="C5" s="308">
        <v>23.148148148148149</v>
      </c>
      <c r="D5" s="308">
        <v>18.518518518518519</v>
      </c>
      <c r="E5" s="309">
        <v>35.251322751322753</v>
      </c>
      <c r="F5" s="308">
        <v>18.121693121693124</v>
      </c>
      <c r="G5" s="308">
        <v>17.592592592592595</v>
      </c>
    </row>
    <row r="6" spans="1:12" x14ac:dyDescent="0.25">
      <c r="A6" s="307">
        <v>39965</v>
      </c>
      <c r="B6" s="308">
        <v>25.438596491228072</v>
      </c>
      <c r="C6" s="308">
        <v>19.298245614035086</v>
      </c>
      <c r="D6" s="308">
        <v>28.07017543859649</v>
      </c>
      <c r="E6" s="309">
        <v>28.923001949317737</v>
      </c>
      <c r="F6" s="308">
        <v>21.223196881091617</v>
      </c>
      <c r="G6" s="308">
        <v>23.294346978557506</v>
      </c>
    </row>
    <row r="7" spans="1:12" x14ac:dyDescent="0.25">
      <c r="A7" s="307">
        <v>40057</v>
      </c>
      <c r="B7" s="308">
        <v>28.769636509574593</v>
      </c>
      <c r="C7" s="308">
        <v>20.783167067996789</v>
      </c>
      <c r="D7" s="308">
        <v>19.693842449260405</v>
      </c>
      <c r="E7" s="309">
        <v>27.104116500401332</v>
      </c>
      <c r="F7" s="308">
        <v>20.040706341015937</v>
      </c>
      <c r="G7" s="308">
        <v>23.882008943928447</v>
      </c>
    </row>
    <row r="8" spans="1:12" x14ac:dyDescent="0.25">
      <c r="A8" s="307">
        <v>40148</v>
      </c>
      <c r="B8" s="308">
        <v>34.313725490196077</v>
      </c>
      <c r="C8" s="308">
        <v>22.549019607843139</v>
      </c>
      <c r="D8" s="308">
        <v>14.705882352941174</v>
      </c>
      <c r="E8" s="309">
        <v>31.541680999885337</v>
      </c>
      <c r="F8" s="308">
        <v>21.666093337919964</v>
      </c>
      <c r="G8" s="308">
        <v>17.199862401100788</v>
      </c>
    </row>
    <row r="9" spans="1:12" x14ac:dyDescent="0.25">
      <c r="A9" s="307">
        <v>40238</v>
      </c>
      <c r="B9" s="308">
        <v>29.566563467492259</v>
      </c>
      <c r="C9" s="308">
        <v>18.005389290219011</v>
      </c>
      <c r="D9" s="308">
        <v>16.55486756105951</v>
      </c>
      <c r="E9" s="309">
        <v>31.940144478844168</v>
      </c>
      <c r="F9" s="308">
        <v>20.277204449031075</v>
      </c>
      <c r="G9" s="308">
        <v>15.630374957000342</v>
      </c>
    </row>
    <row r="10" spans="1:12" x14ac:dyDescent="0.25">
      <c r="A10" s="307">
        <v>40330</v>
      </c>
      <c r="B10" s="308">
        <v>32.407407407407405</v>
      </c>
      <c r="C10" s="308">
        <v>17.592592592592592</v>
      </c>
      <c r="D10" s="308">
        <v>12.037037037037036</v>
      </c>
      <c r="E10" s="309">
        <v>30.986985437449832</v>
      </c>
      <c r="F10" s="308">
        <v>17.798990941405801</v>
      </c>
      <c r="G10" s="308">
        <v>14.295952299048274</v>
      </c>
    </row>
    <row r="11" spans="1:12" x14ac:dyDescent="0.25">
      <c r="A11" s="307">
        <v>40422</v>
      </c>
      <c r="B11" s="308">
        <v>25.750487329434694</v>
      </c>
      <c r="C11" s="308">
        <v>25.643274853801167</v>
      </c>
      <c r="D11" s="308">
        <v>14.853801169590641</v>
      </c>
      <c r="E11" s="309">
        <v>29.078947368421048</v>
      </c>
      <c r="F11" s="308">
        <v>21.617933723196877</v>
      </c>
      <c r="G11" s="308">
        <v>13.445419103313839</v>
      </c>
    </row>
    <row r="12" spans="1:12" x14ac:dyDescent="0.25">
      <c r="A12" s="307">
        <v>40513</v>
      </c>
      <c r="B12" s="308">
        <v>20.166122004357298</v>
      </c>
      <c r="C12" s="308">
        <v>21.53458605664488</v>
      </c>
      <c r="D12" s="308">
        <v>24.428104575163399</v>
      </c>
      <c r="E12" s="309">
        <v>22.958304666895998</v>
      </c>
      <c r="F12" s="308">
        <v>23.588930455223021</v>
      </c>
      <c r="G12" s="308">
        <v>19.640952872377021</v>
      </c>
    </row>
    <row r="13" spans="1:12" x14ac:dyDescent="0.25">
      <c r="A13" s="307">
        <v>40603</v>
      </c>
      <c r="B13" s="308">
        <v>29.887914230019497</v>
      </c>
      <c r="C13" s="308">
        <v>16.968810916179336</v>
      </c>
      <c r="D13" s="308">
        <v>20.487329434697855</v>
      </c>
      <c r="E13" s="309">
        <v>25.027018117188398</v>
      </c>
      <c r="F13" s="308">
        <v>19.25169848641211</v>
      </c>
      <c r="G13" s="308">
        <v>22.457717004930629</v>
      </c>
    </row>
    <row r="14" spans="1:12" x14ac:dyDescent="0.25">
      <c r="A14" s="307">
        <v>40695</v>
      </c>
      <c r="B14" s="308">
        <v>23.148148148148145</v>
      </c>
      <c r="C14" s="308">
        <v>25.925925925925924</v>
      </c>
      <c r="D14" s="308">
        <v>19.444444444444443</v>
      </c>
      <c r="E14" s="309">
        <v>26.518031189083821</v>
      </c>
      <c r="F14" s="308">
        <v>21.44736842105263</v>
      </c>
      <c r="G14" s="308">
        <v>19.965886939571149</v>
      </c>
    </row>
    <row r="15" spans="1:12" x14ac:dyDescent="0.25">
      <c r="A15" s="307">
        <v>40787</v>
      </c>
      <c r="B15" s="308">
        <v>34.920634920634917</v>
      </c>
      <c r="C15" s="308">
        <v>19.047619047619047</v>
      </c>
      <c r="D15" s="308">
        <v>23.015873015873016</v>
      </c>
      <c r="E15" s="309">
        <v>29.034391534391531</v>
      </c>
      <c r="F15" s="308">
        <v>22.486772486772487</v>
      </c>
      <c r="G15" s="308">
        <v>21.230158730158728</v>
      </c>
      <c r="J15" s="8"/>
      <c r="K15" s="8"/>
      <c r="L15" s="8"/>
    </row>
    <row r="16" spans="1:12" x14ac:dyDescent="0.25">
      <c r="A16" s="307">
        <v>40878</v>
      </c>
      <c r="B16" s="308">
        <v>34.126984126984127</v>
      </c>
      <c r="C16" s="308">
        <v>18.253968253968253</v>
      </c>
      <c r="D16" s="308">
        <v>15.873015873015872</v>
      </c>
      <c r="E16" s="309">
        <v>34.523809523809518</v>
      </c>
      <c r="F16" s="308">
        <v>18.650793650793652</v>
      </c>
      <c r="G16" s="308">
        <v>19.444444444444443</v>
      </c>
      <c r="J16" s="8"/>
      <c r="K16" s="8"/>
      <c r="L16" s="8"/>
    </row>
    <row r="17" spans="1:12" x14ac:dyDescent="0.25">
      <c r="A17" s="307">
        <v>40969</v>
      </c>
      <c r="B17" s="308">
        <v>38.376623376623378</v>
      </c>
      <c r="C17" s="308">
        <v>19.069264069264069</v>
      </c>
      <c r="D17" s="308">
        <v>16.125541125541123</v>
      </c>
      <c r="E17" s="309">
        <v>36.251803751803749</v>
      </c>
      <c r="F17" s="308">
        <v>18.661616161616159</v>
      </c>
      <c r="G17" s="308">
        <v>15.999278499278496</v>
      </c>
      <c r="H17" s="310"/>
      <c r="I17" s="310"/>
      <c r="J17" s="311"/>
      <c r="K17" s="8"/>
      <c r="L17" s="8"/>
    </row>
    <row r="18" spans="1:12" x14ac:dyDescent="0.25">
      <c r="A18" s="307">
        <v>41061</v>
      </c>
      <c r="B18" s="308">
        <v>36.507936507936506</v>
      </c>
      <c r="C18" s="308">
        <v>19.841269841269842</v>
      </c>
      <c r="D18" s="308">
        <v>18.253968253968253</v>
      </c>
      <c r="E18" s="309">
        <v>37.442279942279939</v>
      </c>
      <c r="F18" s="308">
        <v>19.455266955266957</v>
      </c>
      <c r="G18" s="308">
        <v>17.189754689754686</v>
      </c>
      <c r="H18" s="310"/>
      <c r="I18" s="310"/>
      <c r="J18" s="311"/>
      <c r="K18" s="8"/>
      <c r="L18" s="8"/>
    </row>
    <row r="19" spans="1:12" x14ac:dyDescent="0.25">
      <c r="A19" s="307">
        <v>41153</v>
      </c>
      <c r="B19" s="308">
        <v>31.705251270468658</v>
      </c>
      <c r="C19" s="308">
        <v>14.520986260116695</v>
      </c>
      <c r="D19" s="308">
        <v>12.657632222849614</v>
      </c>
      <c r="E19" s="309">
        <v>34.106593889202586</v>
      </c>
      <c r="F19" s="308">
        <v>17.181128050693268</v>
      </c>
      <c r="G19" s="308">
        <v>15.455800238408933</v>
      </c>
      <c r="H19" s="310"/>
      <c r="I19" s="310"/>
      <c r="J19" s="311"/>
      <c r="K19" s="8"/>
      <c r="L19" s="8"/>
    </row>
    <row r="20" spans="1:12" x14ac:dyDescent="0.25">
      <c r="A20" s="307">
        <v>41244</v>
      </c>
      <c r="B20" s="308">
        <v>28.663043478260867</v>
      </c>
      <c r="C20" s="308">
        <v>18.996376811594203</v>
      </c>
      <c r="D20" s="308">
        <v>16.764492753623188</v>
      </c>
      <c r="E20" s="309">
        <v>30.184147374364763</v>
      </c>
      <c r="F20" s="308">
        <v>16.758681535855448</v>
      </c>
      <c r="G20" s="308">
        <v>14.711062488236401</v>
      </c>
      <c r="H20" s="310"/>
      <c r="I20" s="310"/>
      <c r="J20" s="311"/>
      <c r="K20" s="8"/>
      <c r="L20" s="8"/>
    </row>
    <row r="21" spans="1:12" x14ac:dyDescent="0.25">
      <c r="A21" s="307">
        <v>41334</v>
      </c>
      <c r="B21" s="308">
        <v>33.803877282138153</v>
      </c>
      <c r="C21" s="308">
        <v>18.122215948302902</v>
      </c>
      <c r="D21" s="308">
        <v>20.3353409875149</v>
      </c>
      <c r="E21" s="309">
        <v>31.23346038019951</v>
      </c>
      <c r="F21" s="308">
        <v>18.559296379948552</v>
      </c>
      <c r="G21" s="308">
        <v>18.549916870569042</v>
      </c>
      <c r="H21" s="310"/>
      <c r="I21" s="310"/>
      <c r="J21" s="311"/>
      <c r="K21" s="8"/>
      <c r="L21" s="8"/>
    </row>
    <row r="22" spans="1:12" x14ac:dyDescent="0.25">
      <c r="A22" s="307">
        <v>41426</v>
      </c>
      <c r="B22" s="312">
        <v>35.087719298245609</v>
      </c>
      <c r="C22" s="312">
        <v>20.175438596491226</v>
      </c>
      <c r="D22" s="312">
        <v>16.666666666666664</v>
      </c>
      <c r="E22" s="309">
        <v>34.445798290191881</v>
      </c>
      <c r="F22" s="308">
        <v>19.148827272397064</v>
      </c>
      <c r="G22" s="308">
        <v>18.501003827090784</v>
      </c>
      <c r="H22" s="310"/>
      <c r="I22" s="310"/>
      <c r="J22" s="311"/>
      <c r="K22" s="8"/>
      <c r="L22" s="8"/>
    </row>
    <row r="23" spans="1:12" x14ac:dyDescent="0.25">
      <c r="A23" s="307">
        <v>41518</v>
      </c>
      <c r="B23" s="312">
        <v>30.952380952380953</v>
      </c>
      <c r="C23" s="312">
        <v>20.634920634920633</v>
      </c>
      <c r="D23" s="312">
        <v>19.047619047619047</v>
      </c>
      <c r="E23" s="309">
        <v>33.020050125313283</v>
      </c>
      <c r="F23" s="308">
        <v>20.405179615705929</v>
      </c>
      <c r="G23" s="308">
        <v>17.857142857142854</v>
      </c>
      <c r="H23" s="310"/>
      <c r="I23" s="310"/>
      <c r="J23" s="311"/>
      <c r="K23" s="8"/>
      <c r="L23" s="8"/>
    </row>
    <row r="24" spans="1:12" x14ac:dyDescent="0.25">
      <c r="A24" s="307">
        <v>41609</v>
      </c>
      <c r="B24" s="312">
        <v>25</v>
      </c>
      <c r="C24" s="312">
        <v>21.296296296296298</v>
      </c>
      <c r="D24" s="312">
        <v>21.296296296296298</v>
      </c>
      <c r="E24" s="309">
        <v>27.976190476190474</v>
      </c>
      <c r="F24" s="308">
        <v>20.965608465608465</v>
      </c>
      <c r="G24" s="308">
        <v>20.171957671957671</v>
      </c>
      <c r="H24" s="310"/>
      <c r="I24" s="310"/>
      <c r="J24" s="311"/>
      <c r="K24" s="8"/>
      <c r="L24" s="8"/>
    </row>
    <row r="25" spans="1:12" x14ac:dyDescent="0.25">
      <c r="A25" s="307">
        <v>41699</v>
      </c>
      <c r="B25" s="312">
        <v>28.07017543859649</v>
      </c>
      <c r="C25" s="312">
        <v>19.298245614035086</v>
      </c>
      <c r="D25" s="312">
        <v>16.666666666666664</v>
      </c>
      <c r="E25" s="309">
        <v>26.535087719298247</v>
      </c>
      <c r="F25" s="308">
        <v>20.297270955165693</v>
      </c>
      <c r="G25" s="308">
        <v>18.981481481481481</v>
      </c>
      <c r="H25" s="310"/>
      <c r="I25" s="310"/>
      <c r="J25" s="311"/>
      <c r="K25" s="8"/>
      <c r="L25" s="8"/>
    </row>
    <row r="26" spans="1:12" x14ac:dyDescent="0.25">
      <c r="A26" s="307">
        <v>41791</v>
      </c>
      <c r="B26" s="312">
        <v>30.555555555555554</v>
      </c>
      <c r="C26" s="312">
        <v>25</v>
      </c>
      <c r="D26" s="312">
        <v>20.37037037037037</v>
      </c>
      <c r="E26" s="309">
        <v>29.312865497076022</v>
      </c>
      <c r="F26" s="308">
        <v>22.149122807017541</v>
      </c>
      <c r="G26" s="308">
        <v>18.518518518518519</v>
      </c>
      <c r="H26" s="310"/>
      <c r="I26" s="310"/>
      <c r="J26" s="311"/>
      <c r="K26" s="8"/>
      <c r="L26" s="8"/>
    </row>
    <row r="27" spans="1:12" x14ac:dyDescent="0.25">
      <c r="A27" s="307">
        <v>41883</v>
      </c>
      <c r="B27" s="312">
        <v>30.208333333333332</v>
      </c>
      <c r="C27" s="312">
        <v>24.999999999999996</v>
      </c>
      <c r="D27" s="312">
        <v>16.666666666666664</v>
      </c>
      <c r="E27" s="309">
        <v>30.381944444444443</v>
      </c>
      <c r="F27" s="308">
        <v>25</v>
      </c>
      <c r="G27" s="308">
        <v>18.518518518518519</v>
      </c>
      <c r="H27" s="310"/>
      <c r="I27" s="310"/>
      <c r="J27" s="311"/>
      <c r="K27" s="8"/>
      <c r="L27" s="8"/>
    </row>
    <row r="28" spans="1:12" x14ac:dyDescent="0.25">
      <c r="A28" s="307">
        <v>41974</v>
      </c>
      <c r="B28" s="312">
        <v>28.205128205128204</v>
      </c>
      <c r="C28" s="312">
        <v>23.076923076923077</v>
      </c>
      <c r="D28" s="312">
        <v>23.076923076923077</v>
      </c>
      <c r="E28" s="309">
        <f t="shared" ref="E28:G33" si="0">+AVERAGE(B27:B28)</f>
        <v>29.206730769230766</v>
      </c>
      <c r="F28" s="308">
        <v>24.038461538461537</v>
      </c>
      <c r="G28" s="308">
        <v>19.871794871794869</v>
      </c>
      <c r="H28" s="310"/>
      <c r="I28" s="310"/>
      <c r="J28" s="311"/>
      <c r="K28" s="8"/>
      <c r="L28" s="8"/>
    </row>
    <row r="29" spans="1:12" x14ac:dyDescent="0.25">
      <c r="A29" s="307">
        <v>42064</v>
      </c>
      <c r="B29" s="312">
        <v>34.572649572649574</v>
      </c>
      <c r="C29" s="312">
        <v>24.456654456654455</v>
      </c>
      <c r="D29" s="313">
        <v>3.8461538461538463</v>
      </c>
      <c r="E29" s="308">
        <f t="shared" si="0"/>
        <v>31.388888888888889</v>
      </c>
      <c r="F29" s="308">
        <f t="shared" si="0"/>
        <v>23.766788766788764</v>
      </c>
      <c r="G29" s="308">
        <f t="shared" si="0"/>
        <v>13.461538461538462</v>
      </c>
      <c r="H29" s="310"/>
      <c r="I29" s="310"/>
      <c r="J29" s="311"/>
      <c r="K29" s="8"/>
      <c r="L29" s="8"/>
    </row>
    <row r="30" spans="1:12" x14ac:dyDescent="0.25">
      <c r="A30" s="307">
        <v>42156</v>
      </c>
      <c r="B30" s="312">
        <v>28.6900871459695</v>
      </c>
      <c r="C30" s="312">
        <v>31.998910675381264</v>
      </c>
      <c r="D30" s="313">
        <v>22.875816993464053</v>
      </c>
      <c r="E30" s="308">
        <f t="shared" si="0"/>
        <v>31.631368359309537</v>
      </c>
      <c r="F30" s="308">
        <f t="shared" si="0"/>
        <v>28.227782566017858</v>
      </c>
      <c r="G30" s="308">
        <f t="shared" si="0"/>
        <v>13.36098541980895</v>
      </c>
      <c r="H30" s="310"/>
      <c r="I30" s="310"/>
      <c r="J30" s="311"/>
      <c r="K30" s="8"/>
      <c r="L30" s="8"/>
    </row>
    <row r="31" spans="1:12" x14ac:dyDescent="0.25">
      <c r="A31" s="307">
        <v>42248</v>
      </c>
      <c r="B31" s="312">
        <v>19.047619047619047</v>
      </c>
      <c r="C31" s="312">
        <v>26.190476190476186</v>
      </c>
      <c r="D31" s="313">
        <v>19.047619047619047</v>
      </c>
      <c r="E31" s="308">
        <f t="shared" si="0"/>
        <v>23.868853096794275</v>
      </c>
      <c r="F31" s="308">
        <f t="shared" si="0"/>
        <v>29.094693432928725</v>
      </c>
      <c r="G31" s="308">
        <f t="shared" si="0"/>
        <v>20.96171802054155</v>
      </c>
      <c r="H31" s="310"/>
      <c r="I31" s="310"/>
      <c r="J31" s="311"/>
      <c r="K31" s="8"/>
      <c r="L31" s="8"/>
    </row>
    <row r="32" spans="1:12" x14ac:dyDescent="0.25">
      <c r="A32" s="307">
        <v>42339</v>
      </c>
      <c r="B32" s="312">
        <v>29.761904761904763</v>
      </c>
      <c r="C32" s="312">
        <v>29.761904761904756</v>
      </c>
      <c r="D32" s="314">
        <v>19.047619047619047</v>
      </c>
      <c r="E32" s="308">
        <f t="shared" si="0"/>
        <v>24.404761904761905</v>
      </c>
      <c r="F32" s="308">
        <f t="shared" si="0"/>
        <v>27.976190476190471</v>
      </c>
      <c r="G32" s="308">
        <f t="shared" si="0"/>
        <v>19.047619047619047</v>
      </c>
      <c r="H32" s="310"/>
      <c r="I32" s="310"/>
      <c r="J32" s="310"/>
    </row>
    <row r="33" spans="1:10" x14ac:dyDescent="0.25">
      <c r="A33" s="307">
        <v>42430</v>
      </c>
      <c r="B33" s="312">
        <v>33.333333333333329</v>
      </c>
      <c r="C33" s="312">
        <v>15.624999999999996</v>
      </c>
      <c r="D33" s="315">
        <v>14.583333333333332</v>
      </c>
      <c r="E33" s="308">
        <f>+AVERAGE(B32:B33)</f>
        <v>31.547619047619044</v>
      </c>
      <c r="F33" s="308">
        <f t="shared" si="0"/>
        <v>22.693452380952376</v>
      </c>
      <c r="G33" s="308">
        <f t="shared" si="0"/>
        <v>16.81547619047619</v>
      </c>
      <c r="H33" s="310"/>
      <c r="I33" s="310"/>
      <c r="J33" s="310"/>
    </row>
    <row r="34" spans="1:10" x14ac:dyDescent="0.25">
      <c r="A34" s="307">
        <v>42522</v>
      </c>
      <c r="B34" s="312">
        <v>36.111111111111114</v>
      </c>
      <c r="C34" s="312">
        <v>18.518518518518519</v>
      </c>
      <c r="D34" s="315">
        <v>10.185185185185185</v>
      </c>
      <c r="E34" s="316">
        <f>AVERAGE(B33:B34)</f>
        <v>34.722222222222221</v>
      </c>
      <c r="F34" s="316">
        <f t="shared" ref="F34:G38" si="1">AVERAGE(C33:C34)</f>
        <v>17.07175925925926</v>
      </c>
      <c r="G34" s="316">
        <f t="shared" si="1"/>
        <v>12.38425925925926</v>
      </c>
      <c r="H34" s="310"/>
      <c r="I34" s="310"/>
      <c r="J34" s="310"/>
    </row>
    <row r="35" spans="1:10" x14ac:dyDescent="0.25">
      <c r="A35" s="307">
        <v>42614</v>
      </c>
      <c r="B35" s="312">
        <v>41.111111111111107</v>
      </c>
      <c r="C35" s="312">
        <v>17.777777777777779</v>
      </c>
      <c r="D35" s="312">
        <v>17.777777777777775</v>
      </c>
      <c r="E35" s="316">
        <f>AVERAGE(B34:B35)</f>
        <v>38.611111111111114</v>
      </c>
      <c r="F35" s="316">
        <f t="shared" si="1"/>
        <v>18.148148148148149</v>
      </c>
      <c r="G35" s="316">
        <f t="shared" si="1"/>
        <v>13.981481481481481</v>
      </c>
      <c r="H35" s="310"/>
      <c r="I35" s="310"/>
      <c r="J35" s="310"/>
    </row>
    <row r="36" spans="1:10" x14ac:dyDescent="0.25">
      <c r="A36" s="307">
        <v>42705</v>
      </c>
      <c r="B36" s="299">
        <v>34.444444444444443</v>
      </c>
      <c r="C36" s="299">
        <v>16.666666666666664</v>
      </c>
      <c r="D36" s="299">
        <v>12.222222222222221</v>
      </c>
      <c r="E36" s="316">
        <f>AVERAGE(B35:B36)</f>
        <v>37.777777777777771</v>
      </c>
      <c r="F36" s="316">
        <f t="shared" si="1"/>
        <v>17.222222222222221</v>
      </c>
      <c r="G36" s="316">
        <f t="shared" si="1"/>
        <v>14.999999999999998</v>
      </c>
      <c r="H36" s="299"/>
      <c r="I36" s="299"/>
      <c r="J36" s="310"/>
    </row>
    <row r="37" spans="1:10" x14ac:dyDescent="0.25">
      <c r="A37" s="307">
        <v>42795</v>
      </c>
      <c r="B37" s="312">
        <v>23.333333333333332</v>
      </c>
      <c r="C37" s="312">
        <v>28.888888888888893</v>
      </c>
      <c r="D37" s="315">
        <v>16.666666666666668</v>
      </c>
      <c r="E37" s="316">
        <f>AVERAGE(B36:B37)</f>
        <v>28.888888888888886</v>
      </c>
      <c r="F37" s="316">
        <f t="shared" si="1"/>
        <v>22.777777777777779</v>
      </c>
      <c r="G37" s="316">
        <f t="shared" si="1"/>
        <v>14.444444444444445</v>
      </c>
      <c r="H37" s="310"/>
      <c r="I37" s="310"/>
      <c r="J37" s="310"/>
    </row>
    <row r="38" spans="1:10" x14ac:dyDescent="0.25">
      <c r="A38" s="307">
        <v>42887</v>
      </c>
      <c r="B38" s="312">
        <v>34.136710239651414</v>
      </c>
      <c r="C38" s="312">
        <v>18.164488017429193</v>
      </c>
      <c r="D38" s="315">
        <v>20.663126361655774</v>
      </c>
      <c r="E38" s="316">
        <f>AVERAGE(B37:B38)</f>
        <v>28.735021786492375</v>
      </c>
      <c r="F38" s="316">
        <f t="shared" si="1"/>
        <v>23.526688453159043</v>
      </c>
      <c r="G38" s="316">
        <f t="shared" si="1"/>
        <v>18.664896514161221</v>
      </c>
      <c r="H38" s="310"/>
      <c r="I38" s="310"/>
      <c r="J38" s="310"/>
    </row>
    <row r="39" spans="1:10" x14ac:dyDescent="0.25">
      <c r="A39" s="307"/>
      <c r="B39" s="312"/>
      <c r="C39" s="312"/>
      <c r="D39" s="315"/>
      <c r="E39" s="316"/>
      <c r="F39" s="308"/>
      <c r="G39" s="308"/>
      <c r="H39" s="310"/>
      <c r="I39" s="310"/>
      <c r="J39" s="310"/>
    </row>
    <row r="40" spans="1:10" x14ac:dyDescent="0.25">
      <c r="A40" s="307"/>
      <c r="B40" s="312"/>
      <c r="C40" s="312"/>
      <c r="D40" s="315"/>
      <c r="E40" s="316"/>
      <c r="F40" s="308"/>
      <c r="G40" s="308"/>
      <c r="H40" s="310"/>
      <c r="I40" s="310"/>
      <c r="J40" s="310"/>
    </row>
    <row r="41" spans="1:10" x14ac:dyDescent="0.25">
      <c r="E41" s="317"/>
      <c r="J41" s="317"/>
    </row>
    <row r="42" spans="1:10" x14ac:dyDescent="0.25">
      <c r="B42" s="318" t="s">
        <v>165</v>
      </c>
      <c r="C42" s="91"/>
      <c r="D42" s="91"/>
      <c r="E42" s="91"/>
      <c r="F42" s="91"/>
      <c r="G42" s="91"/>
    </row>
    <row r="43" spans="1:10" x14ac:dyDescent="0.25">
      <c r="B43" s="318" t="s">
        <v>166</v>
      </c>
      <c r="C43" s="91"/>
      <c r="D43" s="91"/>
      <c r="E43" s="91"/>
      <c r="F43" s="91"/>
      <c r="G43" s="91"/>
    </row>
    <row r="44" spans="1:10" x14ac:dyDescent="0.25">
      <c r="B44" s="318" t="s">
        <v>167</v>
      </c>
      <c r="C44" s="91"/>
      <c r="D44" s="91"/>
      <c r="E44" s="91"/>
      <c r="F44" s="91"/>
      <c r="G44" s="91"/>
    </row>
    <row r="45" spans="1:10" x14ac:dyDescent="0.25">
      <c r="B45" s="318"/>
      <c r="C45" s="91"/>
      <c r="D45" s="91"/>
      <c r="E45" s="91"/>
      <c r="F45" s="91"/>
      <c r="G45" s="91"/>
    </row>
    <row r="46" spans="1:10" x14ac:dyDescent="0.25">
      <c r="B46" s="91"/>
      <c r="C46" s="91"/>
      <c r="D46" s="91"/>
      <c r="E46" s="91"/>
      <c r="F46" s="91"/>
      <c r="G46" s="91"/>
    </row>
    <row r="47" spans="1:10" x14ac:dyDescent="0.25">
      <c r="B47" s="91"/>
      <c r="C47" s="91"/>
      <c r="D47" s="91"/>
      <c r="E47" s="91"/>
      <c r="F47" s="91"/>
      <c r="G47" s="91"/>
    </row>
    <row r="48" spans="1:10" x14ac:dyDescent="0.25">
      <c r="B48" s="91"/>
      <c r="C48" s="91"/>
      <c r="D48" s="91"/>
      <c r="E48" s="91"/>
      <c r="F48" s="91"/>
      <c r="G48" s="91"/>
    </row>
    <row r="49" spans="2:7" x14ac:dyDescent="0.25">
      <c r="B49" s="91"/>
      <c r="C49" s="91"/>
      <c r="D49" s="91"/>
      <c r="E49" s="91"/>
      <c r="F49" s="91"/>
      <c r="G49" s="91"/>
    </row>
    <row r="50" spans="2:7" x14ac:dyDescent="0.25">
      <c r="B50" s="91"/>
      <c r="C50" s="91"/>
      <c r="D50" s="91"/>
      <c r="E50" s="91"/>
      <c r="F50" s="91"/>
      <c r="G50" s="91"/>
    </row>
    <row r="51" spans="2:7" x14ac:dyDescent="0.25">
      <c r="B51" s="91"/>
      <c r="C51" s="91"/>
      <c r="D51" s="91"/>
      <c r="E51" s="91"/>
      <c r="F51" s="91"/>
      <c r="G51" s="91"/>
    </row>
    <row r="52" spans="2:7" x14ac:dyDescent="0.25">
      <c r="B52" s="91"/>
      <c r="C52" s="91"/>
      <c r="D52" s="91"/>
      <c r="E52" s="91"/>
      <c r="F52" s="91"/>
      <c r="G52" s="91"/>
    </row>
    <row r="53" spans="2:7" x14ac:dyDescent="0.25">
      <c r="B53" s="91"/>
      <c r="C53" s="91"/>
      <c r="D53" s="91"/>
      <c r="E53" s="91"/>
      <c r="F53" s="91"/>
      <c r="G53" s="91"/>
    </row>
    <row r="54" spans="2:7" x14ac:dyDescent="0.25">
      <c r="B54" s="91"/>
      <c r="C54" s="91"/>
      <c r="D54" s="91"/>
      <c r="E54" s="91"/>
      <c r="F54" s="91"/>
      <c r="G54" s="91"/>
    </row>
    <row r="55" spans="2:7" x14ac:dyDescent="0.25">
      <c r="B55" s="91"/>
      <c r="C55" s="91"/>
      <c r="D55" s="91"/>
      <c r="E55" s="91"/>
      <c r="F55" s="91"/>
      <c r="G55" s="91"/>
    </row>
    <row r="56" spans="2:7" x14ac:dyDescent="0.25">
      <c r="B56" s="91"/>
      <c r="C56" s="91"/>
      <c r="D56" s="91"/>
      <c r="E56" s="91"/>
      <c r="F56" s="91"/>
      <c r="G56" s="91"/>
    </row>
    <row r="57" spans="2:7" x14ac:dyDescent="0.25">
      <c r="B57" s="91"/>
      <c r="C57" s="91"/>
      <c r="D57" s="91"/>
      <c r="E57" s="91"/>
      <c r="F57" s="91"/>
      <c r="G57" s="91"/>
    </row>
    <row r="58" spans="2:7" x14ac:dyDescent="0.25">
      <c r="B58" s="91"/>
      <c r="C58" s="91"/>
      <c r="D58" s="91"/>
      <c r="E58" s="91"/>
      <c r="F58" s="91"/>
      <c r="G58" s="91"/>
    </row>
    <row r="59" spans="2:7" x14ac:dyDescent="0.25">
      <c r="B59" s="91"/>
      <c r="C59" s="91"/>
      <c r="D59" s="91"/>
      <c r="E59" s="91"/>
      <c r="F59" s="91"/>
      <c r="G59" s="91"/>
    </row>
    <row r="60" spans="2:7" x14ac:dyDescent="0.25">
      <c r="B60" s="91"/>
      <c r="C60" s="91"/>
      <c r="D60" s="91"/>
      <c r="E60" s="91"/>
      <c r="F60" s="91"/>
      <c r="G60" s="91"/>
    </row>
    <row r="61" spans="2:7" x14ac:dyDescent="0.25">
      <c r="B61" s="91"/>
      <c r="C61" s="91"/>
      <c r="D61" s="91"/>
      <c r="E61" s="91"/>
      <c r="F61" s="91"/>
      <c r="G61" s="91"/>
    </row>
    <row r="62" spans="2:7" x14ac:dyDescent="0.25">
      <c r="B62" s="91"/>
      <c r="C62" s="91"/>
      <c r="D62" s="91"/>
      <c r="E62" s="91"/>
      <c r="F62" s="91"/>
      <c r="G62" s="91"/>
    </row>
    <row r="63" spans="2:7" x14ac:dyDescent="0.25">
      <c r="B63" s="91"/>
      <c r="C63" s="91"/>
      <c r="D63" s="91"/>
      <c r="E63" s="91"/>
      <c r="F63" s="91"/>
      <c r="G63" s="91"/>
    </row>
    <row r="64" spans="2:7" x14ac:dyDescent="0.25">
      <c r="B64" s="91"/>
      <c r="C64" s="91"/>
      <c r="D64" s="91"/>
      <c r="E64" s="91"/>
      <c r="F64" s="91"/>
      <c r="G64" s="91"/>
    </row>
    <row r="65" spans="2:7" x14ac:dyDescent="0.25">
      <c r="B65" s="91"/>
      <c r="C65" s="91"/>
      <c r="D65" s="91"/>
      <c r="E65" s="91"/>
      <c r="F65" s="91"/>
      <c r="G65" s="91"/>
    </row>
    <row r="66" spans="2:7" x14ac:dyDescent="0.25">
      <c r="B66" s="91"/>
      <c r="C66" s="91"/>
      <c r="D66" s="91"/>
      <c r="E66" s="91"/>
      <c r="F66" s="91"/>
      <c r="G66" s="91"/>
    </row>
    <row r="67" spans="2:7" x14ac:dyDescent="0.25">
      <c r="B67" s="91"/>
      <c r="C67" s="91"/>
      <c r="D67" s="91"/>
      <c r="E67" s="91"/>
      <c r="F67" s="91"/>
      <c r="G67" s="91"/>
    </row>
    <row r="68" spans="2:7" x14ac:dyDescent="0.25">
      <c r="B68" s="95" t="s">
        <v>134</v>
      </c>
      <c r="C68" s="91"/>
      <c r="D68" s="91"/>
      <c r="E68" s="91"/>
      <c r="F68" s="91"/>
      <c r="G68" s="91"/>
    </row>
    <row r="69" spans="2:7" x14ac:dyDescent="0.25">
      <c r="B69" s="42"/>
      <c r="C69" s="42"/>
      <c r="D69" s="42"/>
      <c r="E69" s="42"/>
      <c r="F69" s="42"/>
      <c r="G69" s="42"/>
    </row>
  </sheetData>
  <mergeCells count="1">
    <mergeCell ref="E2:G2"/>
  </mergeCells>
  <pageMargins left="0.7" right="0.7" top="0.75" bottom="0.75" header="0.3" footer="0.3"/>
  <pageSetup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zoomScale="90" zoomScaleNormal="90" workbookViewId="0">
      <selection activeCell="B33" sqref="B33"/>
    </sheetView>
  </sheetViews>
  <sheetFormatPr baseColWidth="10" defaultRowHeight="12.75" x14ac:dyDescent="0.2"/>
  <cols>
    <col min="1" max="1" width="56.7109375" style="320" customWidth="1"/>
    <col min="2" max="2" width="11.140625" style="320" customWidth="1"/>
    <col min="3" max="3" width="8.7109375" style="320" customWidth="1"/>
    <col min="4" max="16384" width="11.42578125" style="320"/>
  </cols>
  <sheetData>
    <row r="1" spans="1:14" x14ac:dyDescent="0.2">
      <c r="A1" s="319"/>
      <c r="B1" s="319"/>
      <c r="C1" s="319"/>
      <c r="E1" s="321"/>
      <c r="F1" s="321"/>
      <c r="G1" s="321"/>
      <c r="H1" s="321"/>
    </row>
    <row r="2" spans="1:14" x14ac:dyDescent="0.2">
      <c r="A2" s="319" t="s">
        <v>41</v>
      </c>
      <c r="B2" s="319"/>
      <c r="C2" s="319"/>
      <c r="E2" s="321"/>
      <c r="F2" s="321"/>
      <c r="G2" s="321"/>
      <c r="H2" s="321"/>
    </row>
    <row r="3" spans="1:14" ht="15" customHeight="1" x14ac:dyDescent="0.2">
      <c r="A3" s="322"/>
      <c r="B3" s="323"/>
      <c r="C3" s="323"/>
    </row>
    <row r="4" spans="1:14" ht="12.75" customHeight="1" x14ac:dyDescent="0.2">
      <c r="A4" s="324" t="s">
        <v>168</v>
      </c>
      <c r="B4" s="325">
        <v>42887</v>
      </c>
      <c r="C4" s="325">
        <v>42795</v>
      </c>
      <c r="D4" s="326"/>
      <c r="F4" s="327" t="s">
        <v>169</v>
      </c>
    </row>
    <row r="5" spans="1:14" ht="12.75" customHeight="1" x14ac:dyDescent="0.2">
      <c r="A5" s="320" t="s">
        <v>170</v>
      </c>
      <c r="B5" s="328">
        <v>27.419354838709676</v>
      </c>
      <c r="C5" s="329">
        <v>23.076923076923077</v>
      </c>
      <c r="D5" s="330"/>
    </row>
    <row r="6" spans="1:14" ht="12.75" customHeight="1" x14ac:dyDescent="0.2">
      <c r="A6" s="320" t="s">
        <v>171</v>
      </c>
      <c r="B6" s="328">
        <v>12.903225806451612</v>
      </c>
      <c r="C6" s="329">
        <v>11.538461538461538</v>
      </c>
      <c r="D6" s="330"/>
      <c r="F6" s="324" t="s">
        <v>45</v>
      </c>
      <c r="N6" s="324" t="s">
        <v>46</v>
      </c>
    </row>
    <row r="7" spans="1:14" ht="12.75" customHeight="1" x14ac:dyDescent="0.2">
      <c r="A7" s="320" t="s">
        <v>172</v>
      </c>
      <c r="B7" s="328">
        <v>11.29032258064516</v>
      </c>
      <c r="C7" s="329">
        <v>7.6923076923076925</v>
      </c>
      <c r="D7" s="330"/>
    </row>
    <row r="8" spans="1:14" ht="12.75" customHeight="1" x14ac:dyDescent="0.2">
      <c r="A8" s="320" t="s">
        <v>173</v>
      </c>
      <c r="B8" s="328">
        <v>9.67741935483871</v>
      </c>
      <c r="C8" s="329">
        <v>11.538461538461538</v>
      </c>
      <c r="D8" s="330"/>
    </row>
    <row r="9" spans="1:14" ht="12.75" customHeight="1" x14ac:dyDescent="0.2">
      <c r="A9" s="320" t="s">
        <v>174</v>
      </c>
      <c r="B9" s="328">
        <v>9.67741935483871</v>
      </c>
      <c r="C9" s="329">
        <v>11.538461538461538</v>
      </c>
      <c r="D9" s="330"/>
    </row>
    <row r="10" spans="1:14" ht="12.75" customHeight="1" x14ac:dyDescent="0.2">
      <c r="A10" s="320" t="s">
        <v>175</v>
      </c>
      <c r="B10" s="328">
        <v>9.67741935483871</v>
      </c>
      <c r="C10" s="329">
        <v>7.6923076923076925</v>
      </c>
      <c r="D10" s="330"/>
    </row>
    <row r="11" spans="1:14" ht="12.75" customHeight="1" x14ac:dyDescent="0.2">
      <c r="A11" s="320" t="s">
        <v>176</v>
      </c>
      <c r="B11" s="328">
        <v>6.4516129032258061</v>
      </c>
      <c r="C11" s="329">
        <v>5.7692307692307692</v>
      </c>
      <c r="D11" s="330"/>
    </row>
    <row r="12" spans="1:14" ht="12.75" customHeight="1" x14ac:dyDescent="0.2">
      <c r="A12" s="320" t="s">
        <v>177</v>
      </c>
      <c r="B12" s="328">
        <v>4.838709677419355</v>
      </c>
      <c r="C12" s="329">
        <v>5.7692307692307692</v>
      </c>
      <c r="D12" s="330"/>
    </row>
    <row r="13" spans="1:14" x14ac:dyDescent="0.2">
      <c r="A13" s="320" t="s">
        <v>178</v>
      </c>
      <c r="B13" s="328">
        <v>4.838709677419355</v>
      </c>
      <c r="C13" s="329">
        <v>5.7692307692307692</v>
      </c>
      <c r="D13" s="330"/>
    </row>
    <row r="14" spans="1:14" x14ac:dyDescent="0.2">
      <c r="A14" s="320" t="s">
        <v>179</v>
      </c>
      <c r="B14" s="328">
        <v>3.225806451612903</v>
      </c>
      <c r="C14" s="329">
        <v>9.6153846153846168</v>
      </c>
      <c r="D14" s="330"/>
    </row>
    <row r="15" spans="1:14" x14ac:dyDescent="0.2">
      <c r="A15" s="320" t="s">
        <v>15</v>
      </c>
      <c r="B15" s="328">
        <v>0</v>
      </c>
      <c r="C15" s="329">
        <v>0</v>
      </c>
      <c r="D15" s="330"/>
    </row>
    <row r="16" spans="1:14" x14ac:dyDescent="0.2">
      <c r="B16" s="324"/>
      <c r="C16" s="324"/>
    </row>
    <row r="17" spans="1:4" x14ac:dyDescent="0.2">
      <c r="A17" s="324" t="s">
        <v>1</v>
      </c>
      <c r="D17" s="326"/>
    </row>
    <row r="18" spans="1:4" x14ac:dyDescent="0.2">
      <c r="A18" s="324" t="s">
        <v>168</v>
      </c>
      <c r="B18" s="325">
        <v>42887</v>
      </c>
      <c r="C18" s="325">
        <v>42795</v>
      </c>
      <c r="D18" s="326"/>
    </row>
    <row r="19" spans="1:4" x14ac:dyDescent="0.2">
      <c r="A19" s="331" t="s">
        <v>170</v>
      </c>
      <c r="B19" s="332">
        <v>38.095238095238095</v>
      </c>
      <c r="C19" s="329">
        <v>40</v>
      </c>
      <c r="D19" s="333"/>
    </row>
    <row r="20" spans="1:4" ht="15" customHeight="1" x14ac:dyDescent="0.2">
      <c r="A20" s="320" t="s">
        <v>171</v>
      </c>
      <c r="B20" s="332">
        <v>19.047619047619047</v>
      </c>
      <c r="C20" s="329">
        <v>25</v>
      </c>
      <c r="D20" s="333"/>
    </row>
    <row r="21" spans="1:4" x14ac:dyDescent="0.2">
      <c r="A21" s="331" t="s">
        <v>173</v>
      </c>
      <c r="B21" s="332">
        <v>9.5238095238095237</v>
      </c>
      <c r="C21" s="329">
        <v>5</v>
      </c>
      <c r="D21" s="333"/>
    </row>
    <row r="22" spans="1:4" x14ac:dyDescent="0.2">
      <c r="A22" s="331" t="s">
        <v>175</v>
      </c>
      <c r="B22" s="332">
        <v>9.5238095238095237</v>
      </c>
      <c r="C22" s="329">
        <v>5</v>
      </c>
      <c r="D22" s="333"/>
    </row>
    <row r="23" spans="1:4" ht="12.75" customHeight="1" x14ac:dyDescent="0.2">
      <c r="A23" s="331" t="s">
        <v>174</v>
      </c>
      <c r="B23" s="332">
        <v>9.5238095238095237</v>
      </c>
      <c r="C23" s="329">
        <v>0</v>
      </c>
      <c r="D23" s="333"/>
    </row>
    <row r="24" spans="1:4" x14ac:dyDescent="0.2">
      <c r="A24" s="331" t="s">
        <v>180</v>
      </c>
      <c r="B24" s="332">
        <v>4.7619047619047619</v>
      </c>
      <c r="C24" s="329">
        <v>5</v>
      </c>
      <c r="D24" s="333"/>
    </row>
    <row r="25" spans="1:4" x14ac:dyDescent="0.2">
      <c r="A25" s="331" t="s">
        <v>172</v>
      </c>
      <c r="B25" s="332">
        <v>4.7619047619047619</v>
      </c>
      <c r="C25" s="329">
        <v>5</v>
      </c>
      <c r="D25" s="333"/>
    </row>
    <row r="26" spans="1:4" x14ac:dyDescent="0.2">
      <c r="A26" s="331" t="s">
        <v>179</v>
      </c>
      <c r="B26" s="332">
        <v>4.7619047619047619</v>
      </c>
      <c r="C26" s="329">
        <v>5</v>
      </c>
      <c r="D26" s="333"/>
    </row>
    <row r="27" spans="1:4" x14ac:dyDescent="0.2">
      <c r="A27" s="331" t="s">
        <v>177</v>
      </c>
      <c r="B27" s="332">
        <v>0</v>
      </c>
      <c r="C27" s="329">
        <v>5</v>
      </c>
      <c r="D27" s="333"/>
    </row>
    <row r="28" spans="1:4" x14ac:dyDescent="0.2">
      <c r="A28" s="331" t="s">
        <v>178</v>
      </c>
      <c r="B28" s="332">
        <v>0</v>
      </c>
      <c r="C28" s="329">
        <v>5</v>
      </c>
      <c r="D28" s="333"/>
    </row>
    <row r="29" spans="1:4" x14ac:dyDescent="0.2">
      <c r="A29" s="320" t="s">
        <v>15</v>
      </c>
      <c r="B29" s="332">
        <v>0</v>
      </c>
      <c r="C29" s="329">
        <v>0</v>
      </c>
      <c r="D29" s="333"/>
    </row>
    <row r="30" spans="1:4" x14ac:dyDescent="0.2">
      <c r="D30" s="330"/>
    </row>
    <row r="31" spans="1:4" x14ac:dyDescent="0.2">
      <c r="A31" s="324" t="s">
        <v>181</v>
      </c>
      <c r="B31" s="324"/>
      <c r="C31" s="324"/>
      <c r="D31" s="330"/>
    </row>
    <row r="32" spans="1:4" x14ac:dyDescent="0.2">
      <c r="A32" s="324" t="s">
        <v>168</v>
      </c>
      <c r="B32" s="325">
        <v>42887</v>
      </c>
      <c r="C32" s="325">
        <v>42795</v>
      </c>
      <c r="D32" s="326"/>
    </row>
    <row r="33" spans="1:10" x14ac:dyDescent="0.2">
      <c r="A33" s="331" t="s">
        <v>170</v>
      </c>
      <c r="B33" s="334">
        <v>37.5</v>
      </c>
      <c r="C33" s="329">
        <v>37.5</v>
      </c>
      <c r="D33" s="333"/>
      <c r="J33" s="324" t="s">
        <v>47</v>
      </c>
    </row>
    <row r="34" spans="1:10" x14ac:dyDescent="0.2">
      <c r="A34" s="331" t="s">
        <v>178</v>
      </c>
      <c r="B34" s="334">
        <v>37.5</v>
      </c>
      <c r="C34" s="329">
        <v>25</v>
      </c>
      <c r="D34" s="333"/>
    </row>
    <row r="35" spans="1:10" x14ac:dyDescent="0.2">
      <c r="A35" s="331" t="s">
        <v>174</v>
      </c>
      <c r="B35" s="334">
        <v>12.5</v>
      </c>
      <c r="C35" s="329">
        <v>25</v>
      </c>
      <c r="D35" s="333"/>
    </row>
    <row r="36" spans="1:10" x14ac:dyDescent="0.2">
      <c r="A36" s="331" t="s">
        <v>172</v>
      </c>
      <c r="B36" s="334">
        <v>12.5</v>
      </c>
      <c r="C36" s="329">
        <v>12.5</v>
      </c>
      <c r="D36" s="333"/>
    </row>
    <row r="37" spans="1:10" x14ac:dyDescent="0.2">
      <c r="A37" s="331" t="s">
        <v>177</v>
      </c>
      <c r="B37" s="334">
        <v>0</v>
      </c>
      <c r="C37" s="329">
        <v>0</v>
      </c>
      <c r="D37" s="333"/>
    </row>
    <row r="38" spans="1:10" x14ac:dyDescent="0.2">
      <c r="A38" s="331" t="s">
        <v>180</v>
      </c>
      <c r="B38" s="334">
        <v>0</v>
      </c>
      <c r="C38" s="329">
        <v>0</v>
      </c>
      <c r="D38" s="333"/>
    </row>
    <row r="39" spans="1:10" x14ac:dyDescent="0.2">
      <c r="A39" s="320" t="s">
        <v>171</v>
      </c>
      <c r="B39" s="334">
        <v>0</v>
      </c>
      <c r="C39" s="329">
        <v>0</v>
      </c>
      <c r="D39" s="333"/>
    </row>
    <row r="40" spans="1:10" x14ac:dyDescent="0.2">
      <c r="A40" s="331" t="s">
        <v>179</v>
      </c>
      <c r="B40" s="334">
        <v>0</v>
      </c>
      <c r="C40" s="329">
        <v>0</v>
      </c>
      <c r="D40" s="333"/>
    </row>
    <row r="41" spans="1:10" x14ac:dyDescent="0.2">
      <c r="A41" s="331" t="s">
        <v>173</v>
      </c>
      <c r="B41" s="334">
        <v>0</v>
      </c>
      <c r="C41" s="329">
        <v>0</v>
      </c>
      <c r="D41" s="333"/>
    </row>
    <row r="42" spans="1:10" x14ac:dyDescent="0.2">
      <c r="A42" s="331" t="s">
        <v>175</v>
      </c>
      <c r="B42" s="334">
        <v>0</v>
      </c>
      <c r="C42" s="329">
        <v>0</v>
      </c>
      <c r="D42" s="333"/>
    </row>
    <row r="43" spans="1:10" x14ac:dyDescent="0.2">
      <c r="A43" s="320" t="s">
        <v>182</v>
      </c>
      <c r="B43" s="334">
        <v>0</v>
      </c>
      <c r="C43" s="333">
        <v>0</v>
      </c>
      <c r="D43" s="333"/>
    </row>
    <row r="58" spans="6:6" ht="15" x14ac:dyDescent="0.25">
      <c r="F58" s="91" t="s">
        <v>134</v>
      </c>
    </row>
    <row r="88" spans="6:6" x14ac:dyDescent="0.2">
      <c r="F88" s="335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P33" sqref="P33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95" t="s">
        <v>183</v>
      </c>
      <c r="B1" s="395" t="s">
        <v>184</v>
      </c>
      <c r="C1" s="395" t="s">
        <v>184</v>
      </c>
      <c r="D1" s="395" t="s">
        <v>184</v>
      </c>
      <c r="E1" s="395" t="s">
        <v>184</v>
      </c>
      <c r="F1" s="395" t="s">
        <v>184</v>
      </c>
      <c r="G1" s="395" t="s">
        <v>184</v>
      </c>
      <c r="H1" s="395" t="s">
        <v>184</v>
      </c>
      <c r="I1" s="336"/>
    </row>
    <row r="3" spans="1:17" x14ac:dyDescent="0.25">
      <c r="K3" s="77" t="s">
        <v>185</v>
      </c>
      <c r="L3" s="71"/>
      <c r="M3" s="71"/>
      <c r="N3" s="71"/>
      <c r="O3" s="71"/>
      <c r="P3" s="71"/>
      <c r="Q3" s="71"/>
    </row>
    <row r="4" spans="1:17" ht="15" customHeight="1" x14ac:dyDescent="0.25">
      <c r="A4" s="63"/>
      <c r="K4" s="71"/>
      <c r="L4" s="71"/>
      <c r="M4" s="71"/>
      <c r="N4" s="71"/>
      <c r="O4" s="71"/>
      <c r="P4" s="71"/>
      <c r="Q4" s="71"/>
    </row>
    <row r="5" spans="1:17" x14ac:dyDescent="0.25">
      <c r="B5" s="337">
        <v>42887</v>
      </c>
      <c r="C5" s="337"/>
      <c r="D5" s="337"/>
      <c r="K5" s="77"/>
      <c r="L5" s="71"/>
      <c r="M5" s="71"/>
      <c r="N5" s="71"/>
      <c r="O5" s="71"/>
      <c r="P5" s="71"/>
      <c r="Q5" s="71"/>
    </row>
    <row r="6" spans="1:17" x14ac:dyDescent="0.25">
      <c r="B6" s="338" t="s">
        <v>0</v>
      </c>
      <c r="C6" s="339" t="s">
        <v>1</v>
      </c>
      <c r="D6" s="339" t="s">
        <v>16</v>
      </c>
      <c r="E6" s="303"/>
      <c r="F6" s="340"/>
      <c r="G6" s="341"/>
      <c r="H6" s="339"/>
      <c r="I6" s="339"/>
      <c r="K6" s="71"/>
      <c r="L6" s="71"/>
      <c r="M6" s="71"/>
      <c r="N6" s="71"/>
      <c r="O6" s="71"/>
      <c r="P6" s="71"/>
      <c r="Q6" s="71"/>
    </row>
    <row r="7" spans="1:17" x14ac:dyDescent="0.25">
      <c r="A7" s="342" t="s">
        <v>2</v>
      </c>
      <c r="B7" s="343">
        <v>31.939393939393941</v>
      </c>
      <c r="C7" s="343">
        <v>32.142857142857146</v>
      </c>
      <c r="D7" s="343">
        <v>40</v>
      </c>
      <c r="E7" s="317">
        <f>B7-B14</f>
        <v>0.65367965367965297</v>
      </c>
      <c r="F7" s="317">
        <f t="shared" ref="F7:G10" si="0">C7-C14</f>
        <v>-4.1071428571428612</v>
      </c>
      <c r="G7" s="317">
        <f t="shared" si="0"/>
        <v>0</v>
      </c>
      <c r="H7" s="62"/>
      <c r="I7" s="62"/>
      <c r="K7" s="71"/>
      <c r="L7" s="71"/>
      <c r="M7" s="71"/>
      <c r="N7" s="71"/>
      <c r="O7" s="71"/>
      <c r="P7" s="71"/>
      <c r="Q7" s="71"/>
    </row>
    <row r="8" spans="1:17" ht="15" customHeight="1" x14ac:dyDescent="0.25">
      <c r="A8" s="252" t="s">
        <v>3</v>
      </c>
      <c r="B8" s="344">
        <v>34.238095238095241</v>
      </c>
      <c r="C8" s="344">
        <v>37.857142857142854</v>
      </c>
      <c r="D8" s="344">
        <v>23.333333333333332</v>
      </c>
      <c r="E8" s="317">
        <f t="shared" ref="E8:E9" si="1">B8-B15</f>
        <v>2.5238095238095255</v>
      </c>
      <c r="F8" s="317">
        <f t="shared" si="0"/>
        <v>-17.142857142857153</v>
      </c>
      <c r="G8" s="317">
        <f t="shared" si="0"/>
        <v>0.8333333333333357</v>
      </c>
      <c r="H8" s="62"/>
      <c r="I8" s="62"/>
      <c r="K8" s="71"/>
      <c r="L8" s="71"/>
      <c r="M8" s="71"/>
      <c r="N8" s="71"/>
      <c r="O8" s="71"/>
      <c r="P8" s="71"/>
      <c r="Q8" s="71"/>
    </row>
    <row r="9" spans="1:17" x14ac:dyDescent="0.25">
      <c r="A9" s="252" t="s">
        <v>4</v>
      </c>
      <c r="B9" s="344">
        <v>14.415584415584417</v>
      </c>
      <c r="C9" s="344">
        <v>20</v>
      </c>
      <c r="D9" s="344">
        <v>10</v>
      </c>
      <c r="E9" s="317">
        <f t="shared" si="1"/>
        <v>-0.3701298701298672</v>
      </c>
      <c r="F9" s="345">
        <f t="shared" si="0"/>
        <v>20</v>
      </c>
      <c r="G9" s="317">
        <f t="shared" si="0"/>
        <v>-8.3333333333333357</v>
      </c>
      <c r="H9" s="62"/>
      <c r="I9" s="62"/>
      <c r="K9" s="71"/>
      <c r="L9" s="71"/>
      <c r="M9" s="71"/>
      <c r="N9" s="71"/>
      <c r="O9" s="71"/>
      <c r="P9" s="71"/>
      <c r="Q9" s="71"/>
    </row>
    <row r="10" spans="1:17" ht="15" customHeight="1" x14ac:dyDescent="0.25">
      <c r="A10" s="346" t="s">
        <v>5</v>
      </c>
      <c r="B10" s="347">
        <v>19.406926406926409</v>
      </c>
      <c r="C10" s="347">
        <v>10</v>
      </c>
      <c r="D10" s="347">
        <v>26.666666666666668</v>
      </c>
      <c r="E10" s="317">
        <f>B10-B17</f>
        <v>-2.8073593073593059</v>
      </c>
      <c r="F10" s="317">
        <f t="shared" si="0"/>
        <v>1.25</v>
      </c>
      <c r="G10" s="345">
        <f t="shared" si="0"/>
        <v>7.5000000000000036</v>
      </c>
      <c r="H10" s="62"/>
      <c r="I10" s="62"/>
      <c r="K10" s="71"/>
      <c r="L10" s="71"/>
      <c r="M10" s="71"/>
      <c r="N10" s="71"/>
      <c r="O10" s="71"/>
      <c r="P10" s="71"/>
      <c r="Q10" s="71"/>
    </row>
    <row r="11" spans="1:17" x14ac:dyDescent="0.25">
      <c r="B11" s="62"/>
      <c r="C11" s="62"/>
      <c r="D11" s="62"/>
      <c r="K11" s="71"/>
      <c r="L11" s="71"/>
      <c r="M11" s="71"/>
      <c r="N11" s="71"/>
      <c r="O11" s="71"/>
      <c r="P11" s="71"/>
      <c r="Q11" s="71"/>
    </row>
    <row r="12" spans="1:17" x14ac:dyDescent="0.25">
      <c r="B12" s="337">
        <v>42795</v>
      </c>
      <c r="C12" s="337"/>
      <c r="D12" s="337"/>
      <c r="K12" s="71"/>
      <c r="L12" s="71"/>
      <c r="M12" s="71"/>
      <c r="N12" s="71"/>
      <c r="O12" s="71"/>
      <c r="P12" s="71"/>
      <c r="Q12" s="71"/>
    </row>
    <row r="13" spans="1:17" x14ac:dyDescent="0.25">
      <c r="B13" s="338" t="s">
        <v>0</v>
      </c>
      <c r="C13" s="339" t="s">
        <v>1</v>
      </c>
      <c r="D13" s="339" t="s">
        <v>16</v>
      </c>
      <c r="K13" s="71"/>
      <c r="L13" s="71"/>
      <c r="M13" s="71"/>
      <c r="N13" s="71"/>
      <c r="O13" s="71"/>
      <c r="P13" s="71"/>
      <c r="Q13" s="71"/>
    </row>
    <row r="14" spans="1:17" x14ac:dyDescent="0.25">
      <c r="A14" s="342" t="s">
        <v>2</v>
      </c>
      <c r="B14" s="343">
        <v>31.285714285714288</v>
      </c>
      <c r="C14" s="343">
        <v>36.250000000000007</v>
      </c>
      <c r="D14" s="343">
        <v>40</v>
      </c>
      <c r="K14" s="71"/>
      <c r="L14" s="71"/>
      <c r="M14" s="71"/>
      <c r="N14" s="71"/>
      <c r="O14" s="71"/>
      <c r="P14" s="71"/>
      <c r="Q14" s="71"/>
    </row>
    <row r="15" spans="1:17" ht="15" customHeight="1" x14ac:dyDescent="0.25">
      <c r="A15" s="252" t="s">
        <v>3</v>
      </c>
      <c r="B15" s="344">
        <v>31.714285714285715</v>
      </c>
      <c r="C15" s="344">
        <v>55.000000000000007</v>
      </c>
      <c r="D15" s="344">
        <v>22.499999999999996</v>
      </c>
      <c r="K15" s="71"/>
      <c r="L15" s="71"/>
      <c r="M15" s="71"/>
      <c r="N15" s="71"/>
      <c r="O15" s="71"/>
      <c r="P15" s="71"/>
      <c r="Q15" s="71"/>
    </row>
    <row r="16" spans="1:17" x14ac:dyDescent="0.25">
      <c r="A16" s="252" t="s">
        <v>4</v>
      </c>
      <c r="B16" s="344">
        <v>14.785714285714285</v>
      </c>
      <c r="C16" s="344">
        <v>0</v>
      </c>
      <c r="D16" s="344">
        <v>18.333333333333336</v>
      </c>
      <c r="K16" s="71"/>
      <c r="L16" s="71"/>
      <c r="M16" s="71"/>
      <c r="N16" s="71"/>
      <c r="O16" s="71"/>
      <c r="P16" s="71"/>
      <c r="Q16" s="71"/>
    </row>
    <row r="17" spans="1:17" ht="15" customHeight="1" x14ac:dyDescent="0.25">
      <c r="A17" s="346" t="s">
        <v>5</v>
      </c>
      <c r="B17" s="347">
        <v>22.214285714285715</v>
      </c>
      <c r="C17" s="347">
        <v>8.75</v>
      </c>
      <c r="D17" s="347">
        <v>19.166666666666664</v>
      </c>
      <c r="K17" s="71"/>
      <c r="L17" s="71"/>
      <c r="M17" s="71"/>
      <c r="N17" s="71"/>
      <c r="O17" s="71"/>
      <c r="P17" s="71"/>
      <c r="Q17" s="71"/>
    </row>
    <row r="18" spans="1:17" x14ac:dyDescent="0.25">
      <c r="K18" s="71"/>
      <c r="L18" s="71"/>
      <c r="M18" s="71"/>
      <c r="N18" s="71"/>
      <c r="O18" s="71"/>
      <c r="P18" s="71"/>
      <c r="Q18" s="71"/>
    </row>
    <row r="19" spans="1:17" x14ac:dyDescent="0.25">
      <c r="B19" s="337">
        <v>42705</v>
      </c>
      <c r="C19" s="337"/>
      <c r="D19" s="337"/>
      <c r="K19" s="71"/>
      <c r="L19" s="71"/>
      <c r="M19" s="71"/>
      <c r="N19" s="71"/>
      <c r="O19" s="71"/>
      <c r="P19" s="71"/>
      <c r="Q19" s="71"/>
    </row>
    <row r="20" spans="1:17" x14ac:dyDescent="0.25">
      <c r="B20" s="338" t="s">
        <v>0</v>
      </c>
      <c r="C20" s="339" t="s">
        <v>1</v>
      </c>
      <c r="D20" s="339" t="s">
        <v>16</v>
      </c>
      <c r="K20" s="71"/>
      <c r="L20" s="71"/>
      <c r="M20" s="71"/>
      <c r="N20" s="71"/>
      <c r="O20" s="71"/>
      <c r="P20" s="71"/>
      <c r="Q20" s="71"/>
    </row>
    <row r="21" spans="1:17" x14ac:dyDescent="0.25">
      <c r="A21" s="342" t="s">
        <v>2</v>
      </c>
      <c r="B21" s="343">
        <v>33.549450549450555</v>
      </c>
      <c r="C21" s="343">
        <v>36.111111111111107</v>
      </c>
      <c r="D21" s="343">
        <v>39.5</v>
      </c>
      <c r="K21" s="71"/>
      <c r="L21" s="71"/>
      <c r="M21" s="71"/>
      <c r="N21" s="71"/>
      <c r="O21" s="71"/>
      <c r="P21" s="71"/>
      <c r="Q21" s="71"/>
    </row>
    <row r="22" spans="1:17" ht="15" customHeight="1" x14ac:dyDescent="0.25">
      <c r="A22" s="252" t="s">
        <v>3</v>
      </c>
      <c r="B22" s="344">
        <v>30.010989010989015</v>
      </c>
      <c r="C22" s="344">
        <v>47.777777777777771</v>
      </c>
      <c r="D22" s="344">
        <v>27.999999999999996</v>
      </c>
      <c r="K22" s="71"/>
      <c r="L22" s="71"/>
      <c r="M22" s="71"/>
      <c r="N22" s="71"/>
      <c r="O22" s="71"/>
      <c r="P22" s="71"/>
      <c r="Q22" s="71"/>
    </row>
    <row r="23" spans="1:17" x14ac:dyDescent="0.25">
      <c r="A23" s="252" t="s">
        <v>4</v>
      </c>
      <c r="B23" s="344">
        <v>17.285714285714285</v>
      </c>
      <c r="C23" s="344">
        <v>6.1111111111111116</v>
      </c>
      <c r="D23" s="344">
        <v>10.000000000000002</v>
      </c>
      <c r="K23" s="71"/>
      <c r="L23" s="71"/>
      <c r="M23" s="71"/>
      <c r="N23" s="71"/>
      <c r="O23" s="71"/>
      <c r="P23" s="71"/>
      <c r="Q23" s="71"/>
    </row>
    <row r="24" spans="1:17" ht="15" customHeight="1" x14ac:dyDescent="0.25">
      <c r="A24" s="346" t="s">
        <v>5</v>
      </c>
      <c r="B24" s="347">
        <v>19.153846153846153</v>
      </c>
      <c r="C24" s="347">
        <v>0</v>
      </c>
      <c r="D24" s="347">
        <v>22.500000000000004</v>
      </c>
      <c r="K24" s="71"/>
      <c r="L24" s="71"/>
      <c r="M24" s="71"/>
      <c r="N24" s="71"/>
      <c r="O24" s="71"/>
      <c r="P24" s="71"/>
      <c r="Q24" s="71"/>
    </row>
    <row r="25" spans="1:17" x14ac:dyDescent="0.25">
      <c r="K25" s="71"/>
      <c r="L25" s="71"/>
      <c r="M25" s="71"/>
      <c r="N25" s="71"/>
      <c r="O25" s="71"/>
      <c r="P25" s="71"/>
      <c r="Q25" s="71"/>
    </row>
    <row r="26" spans="1:17" x14ac:dyDescent="0.25">
      <c r="K26" s="71"/>
      <c r="L26" s="71"/>
      <c r="M26" s="71"/>
      <c r="N26" s="71"/>
      <c r="O26" s="71"/>
      <c r="P26" s="71"/>
      <c r="Q26" s="71"/>
    </row>
    <row r="27" spans="1:17" x14ac:dyDescent="0.25">
      <c r="K27" s="71"/>
      <c r="L27" s="71"/>
      <c r="M27" s="71"/>
      <c r="N27" s="71"/>
      <c r="O27" s="71"/>
      <c r="P27" s="71"/>
      <c r="Q27" s="71"/>
    </row>
    <row r="28" spans="1:17" x14ac:dyDescent="0.25">
      <c r="K28" s="71"/>
      <c r="L28" s="71"/>
      <c r="M28" s="71"/>
      <c r="N28" s="71"/>
      <c r="O28" s="71"/>
      <c r="P28" s="71"/>
      <c r="Q28" s="71"/>
    </row>
    <row r="29" spans="1:17" x14ac:dyDescent="0.25">
      <c r="K29" s="71"/>
      <c r="L29" s="71"/>
      <c r="M29" s="71"/>
      <c r="N29" s="71"/>
      <c r="O29" s="71"/>
      <c r="P29" s="71"/>
      <c r="Q29" s="71"/>
    </row>
    <row r="30" spans="1:17" x14ac:dyDescent="0.25">
      <c r="K30" s="71"/>
      <c r="L30" s="71"/>
      <c r="M30" s="71"/>
      <c r="N30" s="71"/>
      <c r="O30" s="71"/>
      <c r="P30" s="71"/>
      <c r="Q30" s="71"/>
    </row>
    <row r="31" spans="1:17" x14ac:dyDescent="0.25">
      <c r="K31" s="71"/>
      <c r="L31" s="71"/>
      <c r="M31" s="71"/>
      <c r="N31" s="71"/>
      <c r="O31" s="71"/>
      <c r="P31" s="71"/>
      <c r="Q31" s="71"/>
    </row>
    <row r="32" spans="1:17" x14ac:dyDescent="0.25">
      <c r="K32" s="71"/>
      <c r="L32" s="71"/>
      <c r="M32" s="71"/>
      <c r="N32" s="71"/>
      <c r="O32" s="71"/>
      <c r="P32" s="71"/>
      <c r="Q32" s="71"/>
    </row>
    <row r="33" spans="11:17" x14ac:dyDescent="0.25">
      <c r="K33" s="71"/>
      <c r="L33" s="71"/>
      <c r="M33" s="71"/>
      <c r="N33" s="71"/>
      <c r="O33" s="71"/>
      <c r="P33" s="71"/>
      <c r="Q33" s="71"/>
    </row>
    <row r="34" spans="11:17" x14ac:dyDescent="0.25">
      <c r="K34" s="71"/>
      <c r="L34" s="71"/>
      <c r="M34" s="71"/>
      <c r="N34" s="71"/>
      <c r="O34" s="71"/>
      <c r="P34" s="71"/>
      <c r="Q34" s="71"/>
    </row>
    <row r="35" spans="11:17" x14ac:dyDescent="0.25">
      <c r="K35" s="71"/>
      <c r="L35" s="71"/>
      <c r="M35" s="71"/>
      <c r="N35" s="71"/>
      <c r="O35" s="71"/>
      <c r="P35" s="71"/>
      <c r="Q35" s="71"/>
    </row>
    <row r="36" spans="11:17" x14ac:dyDescent="0.25">
      <c r="K36" s="71"/>
      <c r="L36" s="71"/>
      <c r="M36" s="71"/>
      <c r="N36" s="71"/>
      <c r="O36" s="71"/>
      <c r="P36" s="71"/>
      <c r="Q36" s="71"/>
    </row>
    <row r="37" spans="11:17" x14ac:dyDescent="0.25">
      <c r="K37" s="71"/>
      <c r="L37" s="71"/>
      <c r="M37" s="71"/>
      <c r="N37" s="71"/>
      <c r="O37" s="71"/>
      <c r="P37" s="71"/>
      <c r="Q37" s="71"/>
    </row>
    <row r="38" spans="11:17" x14ac:dyDescent="0.25">
      <c r="K38" s="71"/>
      <c r="L38" s="71"/>
      <c r="M38" s="71"/>
      <c r="N38" s="71"/>
      <c r="O38" s="71"/>
      <c r="P38" s="71"/>
      <c r="Q38" s="71"/>
    </row>
    <row r="39" spans="11:17" x14ac:dyDescent="0.25">
      <c r="K39" s="348" t="s">
        <v>124</v>
      </c>
      <c r="L39" s="71"/>
      <c r="M39" s="71"/>
      <c r="N39" s="71"/>
      <c r="O39" s="71"/>
      <c r="P39" s="71"/>
      <c r="Q39" s="71"/>
    </row>
    <row r="40" spans="11:17" x14ac:dyDescent="0.25">
      <c r="K40" s="71"/>
      <c r="L40" s="71"/>
      <c r="M40" s="71"/>
      <c r="N40" s="71"/>
      <c r="O40" s="71"/>
      <c r="P40" s="71"/>
      <c r="Q40" s="71"/>
    </row>
    <row r="41" spans="11:17" x14ac:dyDescent="0.25">
      <c r="K41" s="96" t="s">
        <v>33</v>
      </c>
      <c r="L41" s="71"/>
      <c r="M41" s="71"/>
      <c r="N41" s="71"/>
      <c r="O41" s="71"/>
      <c r="P41" s="71"/>
      <c r="Q41" s="71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Normal="100" workbookViewId="0">
      <selection activeCell="P33" sqref="P33"/>
    </sheetView>
  </sheetViews>
  <sheetFormatPr baseColWidth="10" defaultRowHeight="15" x14ac:dyDescent="0.25"/>
  <cols>
    <col min="1" max="1" width="13.85546875" style="355" bestFit="1" customWidth="1"/>
    <col min="2" max="2" width="14.28515625" style="355" customWidth="1"/>
    <col min="3" max="4" width="11.42578125" style="355"/>
    <col min="5" max="5" width="15.28515625" style="355" customWidth="1"/>
    <col min="6" max="16384" width="11.42578125" style="355"/>
  </cols>
  <sheetData>
    <row r="2" spans="1:9" ht="45.75" customHeight="1" x14ac:dyDescent="0.25">
      <c r="B2" s="395" t="s">
        <v>192</v>
      </c>
      <c r="C2" s="395" t="s">
        <v>192</v>
      </c>
      <c r="D2" s="395" t="s">
        <v>192</v>
      </c>
      <c r="E2" s="395" t="s">
        <v>192</v>
      </c>
      <c r="F2" s="395" t="s">
        <v>192</v>
      </c>
      <c r="G2" s="395" t="s">
        <v>192</v>
      </c>
      <c r="H2" s="395" t="s">
        <v>192</v>
      </c>
      <c r="I2" s="395" t="s">
        <v>192</v>
      </c>
    </row>
    <row r="3" spans="1:9" x14ac:dyDescent="0.25">
      <c r="A3" s="77" t="s">
        <v>193</v>
      </c>
      <c r="B3" s="63"/>
    </row>
    <row r="4" spans="1:9" x14ac:dyDescent="0.25">
      <c r="B4" s="5"/>
      <c r="D4" s="337"/>
      <c r="E4" s="337"/>
    </row>
    <row r="5" spans="1:9" x14ac:dyDescent="0.25">
      <c r="A5" s="337">
        <v>42887</v>
      </c>
      <c r="B5" s="356"/>
      <c r="C5" s="357" t="s">
        <v>194</v>
      </c>
      <c r="D5" s="358" t="s">
        <v>195</v>
      </c>
      <c r="E5" s="358" t="s">
        <v>196</v>
      </c>
      <c r="F5" s="359" t="s">
        <v>197</v>
      </c>
    </row>
    <row r="6" spans="1:9" x14ac:dyDescent="0.25">
      <c r="A6" s="396" t="s">
        <v>0</v>
      </c>
      <c r="B6" s="360" t="s">
        <v>2</v>
      </c>
      <c r="C6" s="344">
        <v>92.307692307692307</v>
      </c>
      <c r="D6" s="344">
        <v>0</v>
      </c>
      <c r="E6" s="344">
        <v>7.6923076923076925</v>
      </c>
      <c r="F6" s="361">
        <v>0</v>
      </c>
    </row>
    <row r="7" spans="1:9" x14ac:dyDescent="0.25">
      <c r="A7" s="397"/>
      <c r="B7" s="360" t="s">
        <v>3</v>
      </c>
      <c r="C7" s="344">
        <v>85.714285714285708</v>
      </c>
      <c r="D7" s="344">
        <v>7.1428571428571423</v>
      </c>
      <c r="E7" s="344">
        <v>7.1428571428571423</v>
      </c>
      <c r="F7" s="361">
        <v>0</v>
      </c>
    </row>
    <row r="8" spans="1:9" x14ac:dyDescent="0.25">
      <c r="A8" s="397"/>
      <c r="B8" s="360" t="s">
        <v>4</v>
      </c>
      <c r="C8" s="344">
        <v>85.714285714285708</v>
      </c>
      <c r="D8" s="344">
        <v>14.285714285714285</v>
      </c>
      <c r="E8" s="344">
        <v>0</v>
      </c>
      <c r="F8" s="361">
        <v>0</v>
      </c>
    </row>
    <row r="9" spans="1:9" ht="22.5" customHeight="1" x14ac:dyDescent="0.25">
      <c r="A9" s="398"/>
      <c r="B9" s="362" t="s">
        <v>5</v>
      </c>
      <c r="C9" s="347">
        <v>75</v>
      </c>
      <c r="D9" s="347">
        <v>25</v>
      </c>
      <c r="E9" s="347">
        <v>0</v>
      </c>
      <c r="F9" s="363">
        <v>0</v>
      </c>
    </row>
    <row r="10" spans="1:9" x14ac:dyDescent="0.25">
      <c r="A10" s="396" t="s">
        <v>1</v>
      </c>
      <c r="B10" s="360" t="s">
        <v>2</v>
      </c>
      <c r="C10" s="344">
        <v>100</v>
      </c>
      <c r="D10" s="344">
        <v>0</v>
      </c>
      <c r="E10" s="344">
        <v>0</v>
      </c>
      <c r="F10" s="361">
        <v>0</v>
      </c>
    </row>
    <row r="11" spans="1:9" x14ac:dyDescent="0.25">
      <c r="A11" s="397"/>
      <c r="B11" s="360" t="s">
        <v>3</v>
      </c>
      <c r="C11" s="344">
        <v>57.142857142857139</v>
      </c>
      <c r="D11" s="344">
        <v>14.285714285714285</v>
      </c>
      <c r="E11" s="344">
        <v>0</v>
      </c>
      <c r="F11" s="361">
        <v>28.571428571428569</v>
      </c>
    </row>
    <row r="12" spans="1:9" x14ac:dyDescent="0.25">
      <c r="A12" s="397"/>
      <c r="B12" s="360" t="s">
        <v>4</v>
      </c>
      <c r="C12" s="344">
        <v>100</v>
      </c>
      <c r="D12" s="344">
        <v>0</v>
      </c>
      <c r="E12" s="344">
        <v>0</v>
      </c>
      <c r="F12" s="361">
        <v>0</v>
      </c>
    </row>
    <row r="13" spans="1:9" x14ac:dyDescent="0.25">
      <c r="A13" s="398"/>
      <c r="B13" s="362" t="s">
        <v>5</v>
      </c>
      <c r="C13" s="347">
        <v>100</v>
      </c>
      <c r="D13" s="347">
        <v>0</v>
      </c>
      <c r="E13" s="347">
        <v>0</v>
      </c>
      <c r="F13" s="363">
        <v>0</v>
      </c>
    </row>
    <row r="14" spans="1:9" x14ac:dyDescent="0.25">
      <c r="A14" s="396" t="s">
        <v>16</v>
      </c>
      <c r="B14" s="360" t="s">
        <v>2</v>
      </c>
      <c r="C14" s="344">
        <v>75</v>
      </c>
      <c r="D14" s="344">
        <v>0</v>
      </c>
      <c r="E14" s="344">
        <v>0</v>
      </c>
      <c r="F14" s="361">
        <v>25</v>
      </c>
    </row>
    <row r="15" spans="1:9" x14ac:dyDescent="0.25">
      <c r="A15" s="397"/>
      <c r="B15" s="360" t="s">
        <v>3</v>
      </c>
      <c r="C15" s="344">
        <v>75</v>
      </c>
      <c r="D15" s="344">
        <v>0</v>
      </c>
      <c r="E15" s="344">
        <v>0</v>
      </c>
      <c r="F15" s="361">
        <v>25</v>
      </c>
    </row>
    <row r="16" spans="1:9" x14ac:dyDescent="0.25">
      <c r="A16" s="397"/>
      <c r="B16" s="360" t="s">
        <v>4</v>
      </c>
      <c r="C16" s="344">
        <v>66.666666666666657</v>
      </c>
      <c r="D16" s="344">
        <v>0</v>
      </c>
      <c r="E16" s="344">
        <v>0</v>
      </c>
      <c r="F16" s="361">
        <v>33.333333333333329</v>
      </c>
    </row>
    <row r="17" spans="1:6" x14ac:dyDescent="0.25">
      <c r="A17" s="398"/>
      <c r="B17" s="362" t="s">
        <v>5</v>
      </c>
      <c r="C17" s="347">
        <v>75</v>
      </c>
      <c r="D17" s="347">
        <v>0</v>
      </c>
      <c r="E17" s="347">
        <v>0</v>
      </c>
      <c r="F17" s="363">
        <v>25</v>
      </c>
    </row>
  </sheetData>
  <mergeCells count="4">
    <mergeCell ref="B2:I2"/>
    <mergeCell ref="A6:A9"/>
    <mergeCell ref="A10:A13"/>
    <mergeCell ref="A14:A1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6"/>
  <sheetViews>
    <sheetView view="pageBreakPreview" topLeftCell="A3" zoomScale="80" zoomScaleNormal="55" zoomScaleSheetLayoutView="80" workbookViewId="0">
      <pane xSplit="2" ySplit="2" topLeftCell="C31" activePane="bottomRight" state="frozen"/>
      <selection activeCell="P33" sqref="P33"/>
      <selection pane="topRight" activeCell="P33" sqref="P33"/>
      <selection pane="bottomLeft" activeCell="P33" sqref="P33"/>
      <selection pane="bottomRight" activeCell="P33" sqref="P33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20" style="1" customWidth="1"/>
    <col min="4" max="16" width="11.42578125" style="1"/>
    <col min="17" max="17" width="7.140625" style="1" bestFit="1" customWidth="1"/>
    <col min="18" max="30" width="11.42578125" style="1"/>
    <col min="31" max="32" width="11.42578125" style="132"/>
    <col min="33" max="16384" width="11.42578125" style="1"/>
  </cols>
  <sheetData>
    <row r="1" spans="1:36" x14ac:dyDescent="0.25">
      <c r="A1" s="1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31"/>
      <c r="AF1" s="131"/>
      <c r="AG1" s="2"/>
      <c r="AH1" s="2"/>
      <c r="AI1" s="2"/>
    </row>
    <row r="2" spans="1:3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31"/>
      <c r="AF2" s="131"/>
      <c r="AG2" s="2"/>
      <c r="AH2" s="2"/>
      <c r="AI2" s="2"/>
    </row>
    <row r="3" spans="1:36" x14ac:dyDescent="0.25">
      <c r="AB3" s="1">
        <v>100</v>
      </c>
      <c r="AF3" s="132">
        <v>100</v>
      </c>
    </row>
    <row r="4" spans="1:36" x14ac:dyDescent="0.25">
      <c r="B4" s="133" t="s">
        <v>0</v>
      </c>
      <c r="C4" s="134">
        <v>39965</v>
      </c>
      <c r="D4" s="134">
        <v>40057</v>
      </c>
      <c r="E4" s="134">
        <v>40148</v>
      </c>
      <c r="F4" s="134">
        <v>40238</v>
      </c>
      <c r="G4" s="134">
        <v>40330</v>
      </c>
      <c r="H4" s="134">
        <v>40422</v>
      </c>
      <c r="I4" s="134">
        <v>40513</v>
      </c>
      <c r="J4" s="134">
        <v>40603</v>
      </c>
      <c r="K4" s="134">
        <v>40695</v>
      </c>
      <c r="L4" s="134">
        <v>40787</v>
      </c>
      <c r="M4" s="134">
        <v>40878</v>
      </c>
      <c r="N4" s="134">
        <v>40969</v>
      </c>
      <c r="O4" s="134">
        <v>41061</v>
      </c>
      <c r="P4" s="134">
        <v>41153</v>
      </c>
      <c r="Q4" s="134">
        <v>41244</v>
      </c>
      <c r="R4" s="134">
        <v>41334</v>
      </c>
      <c r="S4" s="134">
        <v>41426</v>
      </c>
      <c r="T4" s="134">
        <v>41518</v>
      </c>
      <c r="U4" s="134">
        <v>41609</v>
      </c>
      <c r="V4" s="134">
        <v>41699</v>
      </c>
      <c r="W4" s="134">
        <v>41791</v>
      </c>
      <c r="X4" s="134">
        <v>41883</v>
      </c>
      <c r="Y4" s="134">
        <v>41974</v>
      </c>
      <c r="Z4" s="134">
        <v>42064</v>
      </c>
      <c r="AA4" s="134">
        <v>42156</v>
      </c>
      <c r="AB4" s="134">
        <v>42248</v>
      </c>
      <c r="AC4" s="134">
        <v>42339</v>
      </c>
      <c r="AD4" s="134">
        <v>42430</v>
      </c>
      <c r="AE4" s="134">
        <v>42522</v>
      </c>
      <c r="AF4" s="134">
        <v>42614</v>
      </c>
      <c r="AG4" s="134">
        <v>42705</v>
      </c>
      <c r="AH4" s="134">
        <v>42795</v>
      </c>
      <c r="AI4" s="134">
        <v>42887</v>
      </c>
    </row>
    <row r="5" spans="1:36" ht="14.25" customHeight="1" x14ac:dyDescent="0.25">
      <c r="B5" s="1" t="s">
        <v>2</v>
      </c>
      <c r="C5" s="135">
        <v>-63.157894736842103</v>
      </c>
      <c r="D5" s="135">
        <v>-27.777777777777779</v>
      </c>
      <c r="E5" s="135">
        <v>-41.17647058823529</v>
      </c>
      <c r="F5" s="135">
        <v>22.222222222222221</v>
      </c>
      <c r="G5" s="135">
        <v>16.666666666666664</v>
      </c>
      <c r="H5" s="135">
        <v>22.222222222222221</v>
      </c>
      <c r="I5" s="135">
        <v>47.058823529411761</v>
      </c>
      <c r="J5" s="135">
        <v>15.789473684210526</v>
      </c>
      <c r="K5" s="135">
        <v>61.111111111111114</v>
      </c>
      <c r="L5" s="135">
        <v>28.571428571428569</v>
      </c>
      <c r="M5" s="135">
        <v>19.047619047619047</v>
      </c>
      <c r="N5" s="135">
        <v>0</v>
      </c>
      <c r="O5" s="135">
        <v>-20</v>
      </c>
      <c r="P5" s="135">
        <v>-13.636363636363635</v>
      </c>
      <c r="Q5" s="135">
        <v>-4.1666666666666661</v>
      </c>
      <c r="R5" s="135">
        <v>-50</v>
      </c>
      <c r="S5" s="135">
        <v>10.526315789473683</v>
      </c>
      <c r="T5" s="135">
        <v>14.285714285714285</v>
      </c>
      <c r="U5" s="135">
        <v>22.222222222222221</v>
      </c>
      <c r="V5" s="135">
        <v>-21.052631578947366</v>
      </c>
      <c r="W5" s="135">
        <v>5.5555555555555554</v>
      </c>
      <c r="X5" s="135">
        <v>0</v>
      </c>
      <c r="Y5" s="136">
        <v>46.153846153846153</v>
      </c>
      <c r="Z5" s="136">
        <v>6.666666666666667</v>
      </c>
      <c r="AA5" s="136">
        <v>-5.8823529411764701</v>
      </c>
      <c r="AB5" s="136">
        <v>14.285714285714285</v>
      </c>
      <c r="AC5" s="136">
        <v>-6.666666666666667</v>
      </c>
      <c r="AD5" s="136">
        <v>-12.5</v>
      </c>
      <c r="AE5" s="136">
        <v>-16.666666666666664</v>
      </c>
      <c r="AF5" s="136">
        <v>-46.666666666666664</v>
      </c>
      <c r="AG5" s="132">
        <v>-40</v>
      </c>
      <c r="AH5" s="132">
        <v>-40</v>
      </c>
      <c r="AI5" s="132">
        <v>-47.058823529411761</v>
      </c>
      <c r="AJ5" s="253">
        <f>+MIN(C5:AI5)</f>
        <v>-63.157894736842103</v>
      </c>
    </row>
    <row r="6" spans="1:36" x14ac:dyDescent="0.25">
      <c r="B6" s="1" t="s">
        <v>3</v>
      </c>
      <c r="C6" s="135">
        <v>-9.58979155636227</v>
      </c>
      <c r="D6" s="135">
        <v>-7.8295626473006221</v>
      </c>
      <c r="E6" s="135">
        <v>-20.649874214004825</v>
      </c>
      <c r="F6" s="135">
        <v>1.2637122821273292</v>
      </c>
      <c r="G6" s="135">
        <v>23.127213531997775</v>
      </c>
      <c r="H6" s="135">
        <v>50.352573839517788</v>
      </c>
      <c r="I6" s="135">
        <v>57.357613239751039</v>
      </c>
      <c r="J6" s="135">
        <v>15.011956833065836</v>
      </c>
      <c r="K6" s="135">
        <v>31.211501130202112</v>
      </c>
      <c r="L6" s="135">
        <v>44.818898308793976</v>
      </c>
      <c r="M6" s="135">
        <v>15.022921189236088</v>
      </c>
      <c r="N6" s="135">
        <v>13.194819447564166</v>
      </c>
      <c r="O6" s="135">
        <v>-1.1274129991867519</v>
      </c>
      <c r="P6" s="135">
        <v>-7.0952109170484503</v>
      </c>
      <c r="Q6" s="135">
        <v>9.7029588938187867</v>
      </c>
      <c r="R6" s="135">
        <v>-37.199170564698086</v>
      </c>
      <c r="S6" s="135">
        <v>4.9648584570564118</v>
      </c>
      <c r="T6" s="135">
        <v>8.9497259616603539</v>
      </c>
      <c r="U6" s="135">
        <v>13.417528278767508</v>
      </c>
      <c r="V6" s="135">
        <v>-15.514616437129886</v>
      </c>
      <c r="W6" s="135">
        <v>8.9713856418714411</v>
      </c>
      <c r="X6" s="135">
        <v>10.967058073920152</v>
      </c>
      <c r="Y6" s="136">
        <v>34.469359219959919</v>
      </c>
      <c r="Z6" s="136">
        <v>29.714681669972308</v>
      </c>
      <c r="AA6" s="136">
        <v>9.691704957110483</v>
      </c>
      <c r="AB6" s="136">
        <v>25.655966253667579</v>
      </c>
      <c r="AC6" s="136">
        <v>46.468711029283206</v>
      </c>
      <c r="AD6" s="136">
        <v>-25.078964906111302</v>
      </c>
      <c r="AE6" s="136">
        <v>-13.58003411903772</v>
      </c>
      <c r="AF6" s="136">
        <v>-26.818284541638558</v>
      </c>
      <c r="AG6" s="132">
        <v>14.741652781181733</v>
      </c>
      <c r="AH6" s="132">
        <v>-17.951276628026225</v>
      </c>
      <c r="AI6" s="132">
        <v>-46.249852159147089</v>
      </c>
      <c r="AJ6" s="253">
        <f>+MIN(C6:AI6)</f>
        <v>-46.249852159147089</v>
      </c>
    </row>
    <row r="7" spans="1:36" x14ac:dyDescent="0.25">
      <c r="B7" s="1" t="s">
        <v>4</v>
      </c>
      <c r="C7" s="135">
        <v>-31.578947368421051</v>
      </c>
      <c r="D7" s="135">
        <v>16.666666666666664</v>
      </c>
      <c r="E7" s="135">
        <v>23.52941176470588</v>
      </c>
      <c r="F7" s="135">
        <v>16.666666666666664</v>
      </c>
      <c r="G7" s="135">
        <v>16.666666666666664</v>
      </c>
      <c r="H7" s="135">
        <v>11.111111111111111</v>
      </c>
      <c r="I7" s="135">
        <v>23.52941176470588</v>
      </c>
      <c r="J7" s="135">
        <v>0</v>
      </c>
      <c r="K7" s="135">
        <v>27.777777777777779</v>
      </c>
      <c r="L7" s="135">
        <v>23.809523809523807</v>
      </c>
      <c r="M7" s="135">
        <v>23.809523809523807</v>
      </c>
      <c r="N7" s="135">
        <v>0</v>
      </c>
      <c r="O7" s="135">
        <v>10</v>
      </c>
      <c r="P7" s="135">
        <v>13.636363636363635</v>
      </c>
      <c r="Q7" s="135">
        <v>20.833333333333336</v>
      </c>
      <c r="R7" s="135">
        <v>-9.0909090909090917</v>
      </c>
      <c r="S7" s="135">
        <v>42.105263157894733</v>
      </c>
      <c r="T7" s="135">
        <v>38.095238095238095</v>
      </c>
      <c r="U7" s="135">
        <v>38.888888888888893</v>
      </c>
      <c r="V7" s="135">
        <v>5.2631578947368416</v>
      </c>
      <c r="W7" s="135">
        <v>27.777777777777779</v>
      </c>
      <c r="X7" s="135">
        <v>25</v>
      </c>
      <c r="Y7" s="136">
        <v>15.384615384615385</v>
      </c>
      <c r="Z7" s="136">
        <v>6.666666666666667</v>
      </c>
      <c r="AA7" s="136">
        <v>-5.8823529411764701</v>
      </c>
      <c r="AB7" s="136">
        <v>-7.1428571428571423</v>
      </c>
      <c r="AC7" s="136">
        <v>6.666666666666667</v>
      </c>
      <c r="AD7" s="136">
        <v>6.25</v>
      </c>
      <c r="AE7" s="136">
        <v>11.111111111111111</v>
      </c>
      <c r="AF7" s="132">
        <v>6.666666666666667</v>
      </c>
      <c r="AG7" s="132">
        <v>6.666666666666667</v>
      </c>
      <c r="AH7" s="132">
        <v>0</v>
      </c>
      <c r="AI7" s="132">
        <v>5.8823529411764701</v>
      </c>
    </row>
    <row r="8" spans="1:36" x14ac:dyDescent="0.25">
      <c r="B8" s="1" t="s">
        <v>5</v>
      </c>
      <c r="C8" s="135">
        <v>-10.526315789473683</v>
      </c>
      <c r="D8" s="135">
        <v>-16.666666666666664</v>
      </c>
      <c r="E8" s="135">
        <v>11.76470588235294</v>
      </c>
      <c r="F8" s="135">
        <v>22.222222222222221</v>
      </c>
      <c r="G8" s="135">
        <v>11.111111111111111</v>
      </c>
      <c r="H8" s="135">
        <v>-16.666666666666664</v>
      </c>
      <c r="I8" s="135">
        <v>29.411764705882355</v>
      </c>
      <c r="J8" s="135">
        <v>31.578947368421051</v>
      </c>
      <c r="K8" s="135">
        <v>27.777777777777779</v>
      </c>
      <c r="L8" s="135">
        <v>28.571428571428569</v>
      </c>
      <c r="M8" s="135">
        <v>14.285714285714285</v>
      </c>
      <c r="N8" s="137">
        <v>14.285714285714285</v>
      </c>
      <c r="O8" s="137">
        <v>-10</v>
      </c>
      <c r="P8" s="137">
        <v>4.5454545454545459</v>
      </c>
      <c r="Q8" s="137">
        <v>8.3333333333333321</v>
      </c>
      <c r="R8" s="137">
        <v>0</v>
      </c>
      <c r="S8" s="137">
        <v>0</v>
      </c>
      <c r="T8" s="135">
        <v>4.7619047619047619</v>
      </c>
      <c r="U8" s="135">
        <v>16.666666666666664</v>
      </c>
      <c r="V8" s="135">
        <v>-5.2631578947368416</v>
      </c>
      <c r="W8" s="135">
        <v>11.111111111111111</v>
      </c>
      <c r="X8" s="135">
        <v>18.75</v>
      </c>
      <c r="Y8" s="136">
        <v>7.6923076923076925</v>
      </c>
      <c r="Z8" s="136">
        <v>0</v>
      </c>
      <c r="AA8" s="136">
        <v>-5.8823529411764701</v>
      </c>
      <c r="AB8" s="136">
        <v>21.428571428571427</v>
      </c>
      <c r="AC8" s="136">
        <v>-13.333333333333334</v>
      </c>
      <c r="AD8" s="136">
        <v>-18.75</v>
      </c>
      <c r="AE8" s="136">
        <v>-5.5555555555555554</v>
      </c>
      <c r="AF8" s="132">
        <v>26.666666666666668</v>
      </c>
      <c r="AG8" s="132">
        <v>40</v>
      </c>
      <c r="AH8" s="132">
        <v>0</v>
      </c>
      <c r="AI8" s="132">
        <v>0</v>
      </c>
    </row>
    <row r="9" spans="1:36" x14ac:dyDescent="0.25">
      <c r="C9" s="138"/>
      <c r="D9" s="138"/>
      <c r="E9" s="138"/>
      <c r="F9" s="138"/>
      <c r="G9" s="138"/>
      <c r="H9" s="138"/>
      <c r="I9" s="138"/>
      <c r="J9" s="138"/>
      <c r="K9" s="138"/>
      <c r="M9" s="138"/>
      <c r="N9" s="138"/>
      <c r="O9" s="138"/>
      <c r="P9" s="138"/>
      <c r="Q9" s="138"/>
      <c r="R9" s="138"/>
      <c r="S9" s="138"/>
      <c r="T9" s="138"/>
      <c r="W9" s="138"/>
      <c r="X9" s="138"/>
      <c r="Y9" s="138"/>
      <c r="Z9" s="136"/>
      <c r="AA9" s="138"/>
      <c r="AB9" s="136"/>
      <c r="AC9" s="136"/>
      <c r="AD9" s="136"/>
      <c r="AE9" s="136"/>
      <c r="AF9" s="136"/>
      <c r="AG9" s="138"/>
      <c r="AH9" s="138"/>
      <c r="AI9" s="138"/>
      <c r="AJ9" s="138"/>
    </row>
    <row r="10" spans="1:36" x14ac:dyDescent="0.25">
      <c r="B10" s="133" t="s">
        <v>1</v>
      </c>
      <c r="M10" s="138"/>
      <c r="N10" s="138"/>
      <c r="O10" s="138"/>
      <c r="P10" s="138"/>
      <c r="Q10" s="138"/>
      <c r="R10" s="138"/>
      <c r="S10" s="138"/>
      <c r="T10" s="138"/>
      <c r="W10" s="138"/>
      <c r="X10" s="138"/>
      <c r="Y10" s="138"/>
      <c r="Z10" s="136"/>
      <c r="AA10" s="138"/>
      <c r="AB10" s="136"/>
      <c r="AC10" s="136"/>
      <c r="AD10" s="136"/>
      <c r="AE10" s="136"/>
      <c r="AF10" s="136"/>
      <c r="AG10" s="138"/>
      <c r="AH10" s="138"/>
      <c r="AI10" s="138"/>
      <c r="AJ10" s="138"/>
    </row>
    <row r="11" spans="1:36" x14ac:dyDescent="0.25">
      <c r="C11" s="134">
        <v>39965</v>
      </c>
      <c r="D11" s="134">
        <v>40057</v>
      </c>
      <c r="E11" s="134">
        <v>40148</v>
      </c>
      <c r="F11" s="134">
        <v>40238</v>
      </c>
      <c r="G11" s="134">
        <v>40330</v>
      </c>
      <c r="H11" s="134">
        <v>40422</v>
      </c>
      <c r="I11" s="134">
        <v>40513</v>
      </c>
      <c r="J11" s="134">
        <v>40603</v>
      </c>
      <c r="K11" s="134">
        <v>40695</v>
      </c>
      <c r="L11" s="134">
        <v>40787</v>
      </c>
      <c r="M11" s="134">
        <v>40878</v>
      </c>
      <c r="N11" s="134">
        <v>40969</v>
      </c>
      <c r="O11" s="134">
        <v>41061</v>
      </c>
      <c r="P11" s="134">
        <v>41153</v>
      </c>
      <c r="Q11" s="134">
        <v>41244</v>
      </c>
      <c r="R11" s="134">
        <v>41334</v>
      </c>
      <c r="S11" s="134">
        <v>41426</v>
      </c>
      <c r="T11" s="134">
        <v>41518</v>
      </c>
      <c r="U11" s="134">
        <v>41609</v>
      </c>
      <c r="V11" s="134">
        <v>41699</v>
      </c>
      <c r="W11" s="134">
        <v>41791</v>
      </c>
      <c r="X11" s="134">
        <v>41883</v>
      </c>
      <c r="Y11" s="134">
        <v>41974</v>
      </c>
      <c r="Z11" s="134">
        <v>42064</v>
      </c>
      <c r="AA11" s="134">
        <v>42156</v>
      </c>
      <c r="AB11" s="134">
        <v>42248</v>
      </c>
      <c r="AC11" s="134">
        <v>42339</v>
      </c>
      <c r="AD11" s="134">
        <v>42430</v>
      </c>
      <c r="AE11" s="134">
        <v>42522</v>
      </c>
      <c r="AF11" s="134">
        <v>42614</v>
      </c>
      <c r="AG11" s="134">
        <v>42705</v>
      </c>
      <c r="AH11" s="134">
        <v>42795</v>
      </c>
      <c r="AI11" s="134">
        <v>42887</v>
      </c>
      <c r="AJ11" s="138"/>
    </row>
    <row r="12" spans="1:36" x14ac:dyDescent="0.25">
      <c r="B12" s="1" t="s">
        <v>2</v>
      </c>
      <c r="C12" s="135">
        <v>-55.000000000000007</v>
      </c>
      <c r="D12" s="135">
        <v>-40.909090909090914</v>
      </c>
      <c r="E12" s="135">
        <v>-40.909090909090899</v>
      </c>
      <c r="F12" s="135">
        <v>-9.0909090909090917</v>
      </c>
      <c r="G12" s="135">
        <v>0</v>
      </c>
      <c r="H12" s="135">
        <v>38.888888888888893</v>
      </c>
      <c r="I12" s="135">
        <v>77.777777777777786</v>
      </c>
      <c r="J12" s="135">
        <v>37.5</v>
      </c>
      <c r="K12" s="135">
        <v>43.75</v>
      </c>
      <c r="L12" s="135">
        <v>50</v>
      </c>
      <c r="M12" s="135">
        <v>64.285714285714292</v>
      </c>
      <c r="N12" s="135">
        <v>26.666666666666668</v>
      </c>
      <c r="O12" s="135">
        <v>7.0000000000000009</v>
      </c>
      <c r="P12" s="135">
        <v>-15</v>
      </c>
      <c r="Q12" s="135">
        <v>46.666666666666664</v>
      </c>
      <c r="R12" s="135">
        <v>-18.75</v>
      </c>
      <c r="S12" s="135">
        <v>-33.333333333333329</v>
      </c>
      <c r="T12" s="135">
        <v>17.647058823529413</v>
      </c>
      <c r="U12" s="135">
        <v>28.571428571428569</v>
      </c>
      <c r="V12" s="135">
        <v>20</v>
      </c>
      <c r="W12" s="135">
        <v>9.0909090909090917</v>
      </c>
      <c r="X12" s="135">
        <v>14.285714285714285</v>
      </c>
      <c r="Y12" s="136">
        <v>22.222222222222221</v>
      </c>
      <c r="Z12" s="136">
        <v>-11.111111111111111</v>
      </c>
      <c r="AA12" s="136">
        <v>-21.428571428571427</v>
      </c>
      <c r="AB12" s="136">
        <v>7.6923076923076925</v>
      </c>
      <c r="AC12" s="136">
        <v>27.27272727272727</v>
      </c>
      <c r="AD12" s="136">
        <v>-11.111111111111111</v>
      </c>
      <c r="AE12" s="136">
        <v>-20</v>
      </c>
      <c r="AF12" s="136">
        <v>-12.5</v>
      </c>
      <c r="AG12" s="132">
        <v>-10</v>
      </c>
      <c r="AH12" s="132">
        <v>0</v>
      </c>
      <c r="AI12" s="132">
        <v>10</v>
      </c>
      <c r="AJ12" s="138"/>
    </row>
    <row r="13" spans="1:36" x14ac:dyDescent="0.25">
      <c r="B13" s="1" t="s">
        <v>3</v>
      </c>
      <c r="C13" s="135">
        <v>-39.284617625675466</v>
      </c>
      <c r="D13" s="135">
        <v>-37.886468018349987</v>
      </c>
      <c r="E13" s="135">
        <v>-2.859898811972148</v>
      </c>
      <c r="F13" s="135">
        <v>9.2380180351110877</v>
      </c>
      <c r="G13" s="135">
        <v>14.608702511404159</v>
      </c>
      <c r="H13" s="135">
        <v>39.639387332361828</v>
      </c>
      <c r="I13" s="135">
        <v>36.398239683789733</v>
      </c>
      <c r="J13" s="135">
        <v>3.0137335493753241</v>
      </c>
      <c r="K13" s="135">
        <v>37.148918969394437</v>
      </c>
      <c r="L13" s="135">
        <v>29.56332825123441</v>
      </c>
      <c r="M13" s="135">
        <v>30.430690265901866</v>
      </c>
      <c r="N13" s="135">
        <v>29.77930359250956</v>
      </c>
      <c r="O13" s="135">
        <v>15.711929197137763</v>
      </c>
      <c r="P13" s="135">
        <v>4.6473960407521808</v>
      </c>
      <c r="Q13" s="135">
        <v>0.92992444245270278</v>
      </c>
      <c r="R13" s="135">
        <v>-23.176695839327486</v>
      </c>
      <c r="S13" s="135">
        <v>-15.736495276972398</v>
      </c>
      <c r="T13" s="135">
        <v>-18.429780856660528</v>
      </c>
      <c r="U13" s="135">
        <v>22.048974044728482</v>
      </c>
      <c r="V13" s="135">
        <v>-18.936616496075498</v>
      </c>
      <c r="W13" s="135">
        <v>32.13462330744705</v>
      </c>
      <c r="X13" s="135">
        <v>15.876212368018198</v>
      </c>
      <c r="Y13" s="136">
        <v>-11.111111111111111</v>
      </c>
      <c r="Z13" s="136">
        <v>-19.064652353232539</v>
      </c>
      <c r="AA13" s="136">
        <v>-15.498526521026065</v>
      </c>
      <c r="AB13" s="136">
        <v>4.3938532153989129</v>
      </c>
      <c r="AC13" s="136">
        <v>8.9894405645254203</v>
      </c>
      <c r="AD13" s="136">
        <v>-23.131951142664871</v>
      </c>
      <c r="AE13" s="136">
        <v>-8.9036708492562671</v>
      </c>
      <c r="AF13" s="136">
        <v>-44.523005774201792</v>
      </c>
      <c r="AG13" s="132">
        <v>-7.7462942725954802</v>
      </c>
      <c r="AH13" s="132">
        <v>-22.946519975025804</v>
      </c>
      <c r="AI13" s="132">
        <v>-45.091139671798139</v>
      </c>
      <c r="AJ13" s="253">
        <f>+MIN(C13:AI13)</f>
        <v>-45.091139671798139</v>
      </c>
    </row>
    <row r="14" spans="1:36" x14ac:dyDescent="0.25">
      <c r="B14" s="1" t="s">
        <v>4</v>
      </c>
      <c r="C14" s="135">
        <v>-20</v>
      </c>
      <c r="D14" s="135">
        <v>-13.636363636363635</v>
      </c>
      <c r="E14" s="135">
        <v>-9.0909090909090917</v>
      </c>
      <c r="F14" s="135">
        <v>13.636363636363635</v>
      </c>
      <c r="G14" s="135">
        <v>16.666666666666664</v>
      </c>
      <c r="H14" s="135">
        <v>16.666666666666664</v>
      </c>
      <c r="I14" s="135">
        <v>22.222222222222221</v>
      </c>
      <c r="J14" s="135">
        <v>-6.25</v>
      </c>
      <c r="K14" s="135">
        <v>6.25</v>
      </c>
      <c r="L14" s="135">
        <v>21.428571428571427</v>
      </c>
      <c r="M14" s="135">
        <v>7.1428571428571423</v>
      </c>
      <c r="N14" s="135">
        <v>6.666666666666667</v>
      </c>
      <c r="O14" s="135">
        <v>0</v>
      </c>
      <c r="P14" s="135">
        <v>-8</v>
      </c>
      <c r="Q14" s="135">
        <v>0</v>
      </c>
      <c r="R14" s="135">
        <v>0</v>
      </c>
      <c r="S14" s="135">
        <v>0</v>
      </c>
      <c r="T14" s="135">
        <v>-5.8823529411764701</v>
      </c>
      <c r="U14" s="135">
        <v>0</v>
      </c>
      <c r="V14" s="135">
        <v>20</v>
      </c>
      <c r="W14" s="135">
        <v>9.0909090909090917</v>
      </c>
      <c r="X14" s="135">
        <v>14.285714285714285</v>
      </c>
      <c r="Y14" s="136">
        <v>11.111111111111111</v>
      </c>
      <c r="Z14" s="136">
        <v>22.222222222222221</v>
      </c>
      <c r="AA14" s="136">
        <v>7.1428571428571423</v>
      </c>
      <c r="AB14" s="136">
        <v>7.6923076923076925</v>
      </c>
      <c r="AC14" s="136">
        <v>0</v>
      </c>
      <c r="AD14" s="136">
        <v>0</v>
      </c>
      <c r="AE14" s="136">
        <v>0</v>
      </c>
      <c r="AF14" s="136">
        <v>-12.5</v>
      </c>
      <c r="AG14" s="132">
        <v>10</v>
      </c>
      <c r="AH14" s="132">
        <v>0</v>
      </c>
      <c r="AI14" s="132">
        <v>-10</v>
      </c>
    </row>
    <row r="15" spans="1:36" x14ac:dyDescent="0.25">
      <c r="B15" s="1" t="s">
        <v>5</v>
      </c>
      <c r="C15" s="135">
        <v>-5</v>
      </c>
      <c r="D15" s="135">
        <v>-18.181818181818183</v>
      </c>
      <c r="E15" s="135">
        <v>-27.27272727272727</v>
      </c>
      <c r="F15" s="135">
        <v>-4.5454545454545459</v>
      </c>
      <c r="G15" s="135">
        <v>-5.5555555555555554</v>
      </c>
      <c r="H15" s="135">
        <v>-11.111111111111111</v>
      </c>
      <c r="I15" s="135">
        <v>5.5555555555555554</v>
      </c>
      <c r="J15" s="135">
        <v>0</v>
      </c>
      <c r="K15" s="135">
        <v>0</v>
      </c>
      <c r="L15" s="135">
        <v>14.285714285714285</v>
      </c>
      <c r="M15" s="135">
        <v>14.285714285714285</v>
      </c>
      <c r="N15" s="137">
        <v>13.333333333333334</v>
      </c>
      <c r="O15" s="137">
        <v>0</v>
      </c>
      <c r="P15" s="137">
        <v>8</v>
      </c>
      <c r="Q15" s="137">
        <v>6.666666666666667</v>
      </c>
      <c r="R15" s="137">
        <v>-18.75</v>
      </c>
      <c r="S15" s="137">
        <v>13.333333333333334</v>
      </c>
      <c r="T15" s="135">
        <v>-5.8823529411764701</v>
      </c>
      <c r="U15" s="135">
        <v>7.1428571428571423</v>
      </c>
      <c r="V15" s="135">
        <v>-10</v>
      </c>
      <c r="W15" s="135">
        <v>-9.0909090909090917</v>
      </c>
      <c r="X15" s="135">
        <v>0</v>
      </c>
      <c r="Y15" s="136">
        <v>-22.222222222222221</v>
      </c>
      <c r="Z15" s="136">
        <v>11.111111111111111</v>
      </c>
      <c r="AA15" s="136">
        <v>-7.1428571428571423</v>
      </c>
      <c r="AB15" s="136">
        <v>7.6923076923076925</v>
      </c>
      <c r="AC15" s="136">
        <v>0</v>
      </c>
      <c r="AD15" s="136">
        <v>0</v>
      </c>
      <c r="AE15" s="136">
        <v>-10</v>
      </c>
      <c r="AF15" s="136">
        <v>-12.5</v>
      </c>
      <c r="AG15" s="132">
        <v>10</v>
      </c>
      <c r="AH15" s="132">
        <v>-10</v>
      </c>
      <c r="AI15" s="132">
        <v>-20</v>
      </c>
    </row>
    <row r="16" spans="1:36" x14ac:dyDescent="0.25">
      <c r="B16" s="2"/>
      <c r="C16" s="3"/>
      <c r="D16" s="138"/>
      <c r="E16" s="138"/>
      <c r="F16" s="140"/>
      <c r="G16" s="2"/>
      <c r="H16" s="3"/>
      <c r="I16" s="138"/>
      <c r="J16" s="138"/>
      <c r="K16" s="140"/>
      <c r="L16" s="2"/>
      <c r="M16" s="3"/>
      <c r="N16" s="138"/>
      <c r="O16" s="138"/>
      <c r="P16" s="140"/>
      <c r="Q16" s="2"/>
      <c r="R16" s="3"/>
      <c r="S16" s="138"/>
      <c r="T16" s="138"/>
      <c r="V16" s="2"/>
      <c r="W16" s="138"/>
      <c r="X16" s="3"/>
      <c r="Y16" s="3"/>
      <c r="Z16" s="136"/>
      <c r="AA16" s="3"/>
      <c r="AB16" s="136"/>
      <c r="AC16" s="136"/>
      <c r="AD16" s="136"/>
      <c r="AE16" s="136"/>
      <c r="AF16" s="136"/>
      <c r="AG16" s="2"/>
      <c r="AH16" s="2"/>
      <c r="AI16" s="2"/>
    </row>
    <row r="17" spans="2:36" x14ac:dyDescent="0.25">
      <c r="B17" s="133" t="s">
        <v>16</v>
      </c>
      <c r="L17" s="2"/>
      <c r="M17" s="3"/>
      <c r="N17" s="138"/>
      <c r="O17" s="138"/>
      <c r="P17" s="140"/>
      <c r="Q17" s="2"/>
      <c r="R17" s="3"/>
      <c r="S17" s="138"/>
      <c r="T17" s="138"/>
      <c r="V17" s="2"/>
      <c r="W17" s="3"/>
      <c r="X17" s="3"/>
      <c r="Y17" s="3"/>
      <c r="Z17" s="136"/>
      <c r="AA17" s="3"/>
      <c r="AB17" s="136"/>
      <c r="AC17" s="136"/>
      <c r="AD17" s="136"/>
      <c r="AE17" s="136"/>
      <c r="AF17" s="136"/>
      <c r="AG17" s="2"/>
      <c r="AH17" s="2"/>
      <c r="AI17" s="2"/>
    </row>
    <row r="18" spans="2:36" x14ac:dyDescent="0.25">
      <c r="B18" s="2"/>
      <c r="C18" s="134">
        <v>39965</v>
      </c>
      <c r="D18" s="134">
        <v>40057</v>
      </c>
      <c r="E18" s="134">
        <v>40148</v>
      </c>
      <c r="F18" s="134">
        <v>40238</v>
      </c>
      <c r="G18" s="134">
        <v>40330</v>
      </c>
      <c r="H18" s="134">
        <v>40422</v>
      </c>
      <c r="I18" s="134">
        <v>40513</v>
      </c>
      <c r="J18" s="134">
        <v>40603</v>
      </c>
      <c r="K18" s="134">
        <v>40695</v>
      </c>
      <c r="L18" s="134">
        <v>40787</v>
      </c>
      <c r="M18" s="134">
        <v>40878</v>
      </c>
      <c r="N18" s="134">
        <v>40969</v>
      </c>
      <c r="O18" s="134">
        <v>41061</v>
      </c>
      <c r="P18" s="134">
        <v>41153</v>
      </c>
      <c r="Q18" s="134">
        <v>41244</v>
      </c>
      <c r="R18" s="134">
        <v>41334</v>
      </c>
      <c r="S18" s="134">
        <v>41426</v>
      </c>
      <c r="T18" s="134">
        <v>41518</v>
      </c>
      <c r="U18" s="134">
        <v>41609</v>
      </c>
      <c r="V18" s="134">
        <v>41699</v>
      </c>
      <c r="W18" s="134">
        <v>41791</v>
      </c>
      <c r="X18" s="134">
        <v>41883</v>
      </c>
      <c r="Y18" s="134">
        <v>41974</v>
      </c>
      <c r="Z18" s="134">
        <v>42064</v>
      </c>
      <c r="AA18" s="134">
        <v>42156</v>
      </c>
      <c r="AB18" s="134">
        <v>42248</v>
      </c>
      <c r="AC18" s="134">
        <v>42339</v>
      </c>
      <c r="AD18" s="134">
        <v>42430</v>
      </c>
      <c r="AE18" s="134">
        <v>42522</v>
      </c>
      <c r="AF18" s="134">
        <v>42614</v>
      </c>
      <c r="AG18" s="134">
        <v>42705</v>
      </c>
      <c r="AH18" s="134">
        <v>42795</v>
      </c>
      <c r="AI18" s="134">
        <v>42887</v>
      </c>
    </row>
    <row r="19" spans="2:36" x14ac:dyDescent="0.25">
      <c r="B19" s="1" t="s">
        <v>2</v>
      </c>
      <c r="C19" s="135">
        <v>-14.285714285714285</v>
      </c>
      <c r="D19" s="135">
        <v>0</v>
      </c>
      <c r="E19" s="135">
        <v>-42.857142857142854</v>
      </c>
      <c r="F19" s="135">
        <v>0</v>
      </c>
      <c r="G19" s="135">
        <v>-28.571428571428569</v>
      </c>
      <c r="H19" s="135">
        <v>42.857142857142854</v>
      </c>
      <c r="I19" s="135">
        <v>100</v>
      </c>
      <c r="J19" s="135">
        <v>0</v>
      </c>
      <c r="K19" s="135">
        <v>50</v>
      </c>
      <c r="L19" s="135">
        <v>33.333333333333329</v>
      </c>
      <c r="M19" s="135">
        <v>16.666666666666664</v>
      </c>
      <c r="N19" s="135">
        <v>33.333333333333329</v>
      </c>
      <c r="O19" s="135">
        <v>-14.285714285714285</v>
      </c>
      <c r="P19" s="135">
        <v>-16.666666666666664</v>
      </c>
      <c r="Q19" s="135">
        <v>14.285714285714285</v>
      </c>
      <c r="R19" s="135">
        <v>-57.142857142857139</v>
      </c>
      <c r="S19" s="135">
        <v>-28.571428571428569</v>
      </c>
      <c r="T19" s="135">
        <v>-42.857142857142854</v>
      </c>
      <c r="U19" s="135">
        <v>0</v>
      </c>
      <c r="V19" s="135">
        <v>-33.333333333333329</v>
      </c>
      <c r="W19" s="135">
        <v>0</v>
      </c>
      <c r="X19" s="135">
        <v>25</v>
      </c>
      <c r="Y19" s="136">
        <v>25</v>
      </c>
      <c r="Z19" s="136">
        <v>0</v>
      </c>
      <c r="AA19" s="136">
        <v>-40</v>
      </c>
      <c r="AB19" s="136">
        <v>20</v>
      </c>
      <c r="AC19" s="136">
        <v>20</v>
      </c>
      <c r="AD19" s="136">
        <v>-60</v>
      </c>
      <c r="AE19" s="136">
        <v>-40</v>
      </c>
      <c r="AF19" s="136">
        <v>-25</v>
      </c>
      <c r="AG19" s="132">
        <v>-20</v>
      </c>
      <c r="AH19" s="132">
        <v>40</v>
      </c>
      <c r="AI19" s="132">
        <v>40</v>
      </c>
    </row>
    <row r="20" spans="2:36" x14ac:dyDescent="0.25">
      <c r="B20" s="1" t="s">
        <v>3</v>
      </c>
      <c r="C20" s="135">
        <v>-18.761122033841136</v>
      </c>
      <c r="D20" s="135">
        <v>-10.110926845699089</v>
      </c>
      <c r="E20" s="135">
        <v>-36.550330698564181</v>
      </c>
      <c r="F20" s="135">
        <v>-20.437357650893624</v>
      </c>
      <c r="G20" s="135">
        <v>-43.222138015407126</v>
      </c>
      <c r="H20" s="135">
        <v>-25.854262336304458</v>
      </c>
      <c r="I20" s="135">
        <v>25.758955475488388</v>
      </c>
      <c r="J20" s="135">
        <v>-13.757224157993214</v>
      </c>
      <c r="K20" s="135">
        <v>17.346362958035119</v>
      </c>
      <c r="L20" s="135">
        <v>18.249343879512136</v>
      </c>
      <c r="M20" s="135">
        <v>21.153554329024793</v>
      </c>
      <c r="N20" s="135">
        <v>-23.886114127377422</v>
      </c>
      <c r="O20" s="135">
        <v>14.285714285714285</v>
      </c>
      <c r="P20" s="135">
        <v>-4.9103440639701157</v>
      </c>
      <c r="Q20" s="135">
        <v>24.356805488738392</v>
      </c>
      <c r="R20" s="135">
        <v>-34.746712585311585</v>
      </c>
      <c r="S20" s="135">
        <v>-47.318743251836523</v>
      </c>
      <c r="T20" s="135">
        <v>-15.336844834953226</v>
      </c>
      <c r="U20" s="135">
        <v>-10.238796632431448</v>
      </c>
      <c r="V20" s="135">
        <v>-31.858927679981942</v>
      </c>
      <c r="W20" s="135">
        <v>-13.115045631161909</v>
      </c>
      <c r="X20" s="135">
        <v>-48.285568267439736</v>
      </c>
      <c r="Y20" s="136">
        <v>-57.0069595768095</v>
      </c>
      <c r="Z20" s="136">
        <v>-12.052236929166506</v>
      </c>
      <c r="AA20" s="136">
        <v>-49.322670783163517</v>
      </c>
      <c r="AB20" s="136">
        <v>-14.798807230174516</v>
      </c>
      <c r="AC20" s="136">
        <v>-9.2162186537110014</v>
      </c>
      <c r="AD20" s="136">
        <v>-49.779752047628833</v>
      </c>
      <c r="AE20" s="136">
        <v>-13.865775622526408</v>
      </c>
      <c r="AF20" s="136">
        <v>-33.666109764079003</v>
      </c>
      <c r="AG20" s="132">
        <v>-44.739553800380783</v>
      </c>
      <c r="AH20" s="132">
        <v>-33.805712174270042</v>
      </c>
      <c r="AI20" s="132">
        <v>16.441604861608344</v>
      </c>
      <c r="AJ20" s="253"/>
    </row>
    <row r="21" spans="2:36" x14ac:dyDescent="0.25">
      <c r="B21" s="1" t="s">
        <v>4</v>
      </c>
      <c r="C21" s="135">
        <v>0</v>
      </c>
      <c r="D21" s="135">
        <v>-16.666666666666664</v>
      </c>
      <c r="E21" s="135">
        <v>-28.571428571428569</v>
      </c>
      <c r="F21" s="135">
        <v>14.285714285714285</v>
      </c>
      <c r="G21" s="135">
        <v>-14.285714285714285</v>
      </c>
      <c r="H21" s="135">
        <v>0</v>
      </c>
      <c r="I21" s="135">
        <v>50</v>
      </c>
      <c r="J21" s="135">
        <v>0</v>
      </c>
      <c r="K21" s="135">
        <v>83.333333333333343</v>
      </c>
      <c r="L21" s="135">
        <v>33.333333333333329</v>
      </c>
      <c r="M21" s="135">
        <v>16.666666666666664</v>
      </c>
      <c r="N21" s="135">
        <v>0</v>
      </c>
      <c r="O21" s="135">
        <v>28.571428571428569</v>
      </c>
      <c r="P21" s="135">
        <v>33.333333333333329</v>
      </c>
      <c r="Q21" s="135">
        <v>28.571428571428569</v>
      </c>
      <c r="R21" s="135">
        <v>28.571428571428569</v>
      </c>
      <c r="S21" s="135">
        <v>42.857142857142854</v>
      </c>
      <c r="T21" s="135">
        <v>-28.571428571428569</v>
      </c>
      <c r="U21" s="135">
        <v>0</v>
      </c>
      <c r="V21" s="135">
        <v>16.666666666666664</v>
      </c>
      <c r="W21" s="135">
        <v>20</v>
      </c>
      <c r="X21" s="135">
        <v>0</v>
      </c>
      <c r="Y21" s="136">
        <v>25</v>
      </c>
      <c r="Z21" s="136">
        <v>25</v>
      </c>
      <c r="AA21" s="136">
        <v>0</v>
      </c>
      <c r="AB21" s="136">
        <v>20</v>
      </c>
      <c r="AC21" s="136">
        <v>0</v>
      </c>
      <c r="AD21" s="136">
        <v>0</v>
      </c>
      <c r="AE21" s="136">
        <v>20</v>
      </c>
      <c r="AF21" s="136">
        <v>25</v>
      </c>
      <c r="AG21" s="132">
        <v>40</v>
      </c>
      <c r="AH21" s="132">
        <v>60</v>
      </c>
      <c r="AI21" s="132">
        <v>20</v>
      </c>
    </row>
    <row r="22" spans="2:36" x14ac:dyDescent="0.25">
      <c r="B22" s="1" t="s">
        <v>5</v>
      </c>
      <c r="C22" s="135">
        <v>-14.285714285714285</v>
      </c>
      <c r="D22" s="135">
        <v>-16.666666666666664</v>
      </c>
      <c r="E22" s="135">
        <v>0</v>
      </c>
      <c r="F22" s="135">
        <v>-28.571428571428569</v>
      </c>
      <c r="G22" s="135">
        <v>-28.571428571428569</v>
      </c>
      <c r="H22" s="135">
        <v>-14.285714285714285</v>
      </c>
      <c r="I22" s="135">
        <v>83.333333333333343</v>
      </c>
      <c r="J22" s="135">
        <v>14.285714285714285</v>
      </c>
      <c r="K22" s="135">
        <v>33.333333333333329</v>
      </c>
      <c r="L22" s="135">
        <v>66.666666666666657</v>
      </c>
      <c r="M22" s="135">
        <v>50</v>
      </c>
      <c r="N22" s="137">
        <v>16.666666666666664</v>
      </c>
      <c r="O22" s="137">
        <v>42.857142857142854</v>
      </c>
      <c r="P22" s="137">
        <v>-50</v>
      </c>
      <c r="Q22" s="137">
        <v>28.571428571428569</v>
      </c>
      <c r="R22" s="137">
        <v>-14.285714285714285</v>
      </c>
      <c r="S22" s="137">
        <v>-42.857142857142854</v>
      </c>
      <c r="T22" s="135">
        <v>-28.571428571428569</v>
      </c>
      <c r="U22" s="135">
        <v>-28.571428571428569</v>
      </c>
      <c r="V22" s="135">
        <v>-16.666666666666664</v>
      </c>
      <c r="W22" s="135">
        <v>-20</v>
      </c>
      <c r="X22" s="135">
        <v>-50</v>
      </c>
      <c r="Y22" s="136">
        <v>0</v>
      </c>
      <c r="Z22" s="136">
        <v>-25</v>
      </c>
      <c r="AA22" s="136">
        <v>-20</v>
      </c>
      <c r="AB22" s="136">
        <v>-40</v>
      </c>
      <c r="AC22" s="136">
        <v>40</v>
      </c>
      <c r="AD22" s="136">
        <v>-20</v>
      </c>
      <c r="AE22" s="136">
        <v>-20</v>
      </c>
      <c r="AF22" s="136">
        <v>-25</v>
      </c>
      <c r="AG22" s="132">
        <v>-80</v>
      </c>
      <c r="AH22" s="132">
        <v>0</v>
      </c>
      <c r="AI22" s="132">
        <v>20</v>
      </c>
    </row>
    <row r="23" spans="2:36" x14ac:dyDescent="0.25">
      <c r="B23" s="2"/>
      <c r="C23" s="3"/>
      <c r="D23" s="138"/>
      <c r="E23" s="138"/>
      <c r="F23" s="140"/>
      <c r="G23" s="2"/>
      <c r="H23" s="3"/>
      <c r="I23" s="138"/>
      <c r="J23" s="138"/>
      <c r="K23" s="140"/>
      <c r="L23" s="2"/>
      <c r="M23" s="3"/>
      <c r="N23" s="138"/>
      <c r="O23" s="138"/>
      <c r="P23" s="140"/>
      <c r="Q23" s="2"/>
      <c r="R23" s="3"/>
      <c r="S23" s="138"/>
      <c r="T23" s="138"/>
      <c r="U23" s="140"/>
      <c r="V23" s="2"/>
      <c r="W23" s="3"/>
      <c r="X23" s="3"/>
      <c r="Y23" s="3"/>
      <c r="Z23" s="3"/>
      <c r="AB23" s="3"/>
      <c r="AC23" s="136"/>
      <c r="AD23" s="136"/>
      <c r="AE23" s="139"/>
      <c r="AF23" s="139"/>
      <c r="AG23" s="2"/>
      <c r="AH23" s="2"/>
      <c r="AI23" s="2"/>
    </row>
    <row r="24" spans="2:36" x14ac:dyDescent="0.25">
      <c r="B24" s="2"/>
      <c r="C24" s="3"/>
      <c r="D24" s="138"/>
      <c r="E24" s="138"/>
      <c r="F24" s="140"/>
      <c r="G24" s="2"/>
      <c r="H24" s="3"/>
      <c r="I24" s="138"/>
      <c r="J24" s="138"/>
      <c r="K24" s="140"/>
      <c r="L24" s="2"/>
      <c r="M24" s="3"/>
      <c r="N24" s="138"/>
      <c r="O24" s="138"/>
      <c r="P24" s="140"/>
      <c r="Q24" s="2"/>
      <c r="R24" s="3"/>
      <c r="S24" s="138"/>
      <c r="T24" s="138"/>
      <c r="U24" s="140"/>
      <c r="V24" s="2"/>
      <c r="W24" s="3"/>
      <c r="X24" s="3"/>
      <c r="Y24" s="3"/>
      <c r="Z24" s="3"/>
      <c r="AA24" s="3"/>
      <c r="AB24" s="3"/>
      <c r="AC24" s="138"/>
      <c r="AD24" s="138"/>
      <c r="AE24" s="139"/>
      <c r="AF24" s="139"/>
      <c r="AG24" s="2"/>
      <c r="AH24" s="2"/>
      <c r="AI24" s="2"/>
    </row>
    <row r="25" spans="2:36" x14ac:dyDescent="0.25">
      <c r="B25" s="2"/>
      <c r="C25" s="3"/>
      <c r="D25" s="138"/>
      <c r="E25" s="138"/>
      <c r="F25" s="140"/>
      <c r="G25" s="2"/>
      <c r="H25" s="3"/>
      <c r="I25" s="138"/>
      <c r="J25" s="138"/>
      <c r="K25" s="140"/>
      <c r="L25" s="2"/>
      <c r="M25" s="3"/>
      <c r="N25" s="138"/>
      <c r="O25" s="138"/>
      <c r="P25" s="140"/>
      <c r="Q25" s="2"/>
      <c r="R25" s="3"/>
      <c r="S25" s="138"/>
      <c r="T25" s="138"/>
      <c r="U25" s="140"/>
      <c r="V25" s="2"/>
      <c r="W25" s="3"/>
      <c r="X25" s="3"/>
      <c r="Y25" s="3"/>
      <c r="Z25" s="3"/>
      <c r="AA25" s="3"/>
      <c r="AB25" s="3"/>
      <c r="AC25" s="138"/>
      <c r="AD25" s="138"/>
      <c r="AE25" s="139"/>
      <c r="AF25" s="139"/>
      <c r="AG25" s="2"/>
      <c r="AH25" s="2"/>
      <c r="AI25" s="2"/>
    </row>
    <row r="26" spans="2:36" x14ac:dyDescent="0.25">
      <c r="B26" s="2"/>
      <c r="C26" s="3"/>
      <c r="D26" s="138"/>
      <c r="E26" s="138"/>
      <c r="F26" s="140"/>
      <c r="G26" s="2"/>
      <c r="H26" s="3"/>
      <c r="I26" s="138"/>
      <c r="J26" s="138"/>
      <c r="K26" s="140"/>
      <c r="L26" s="2"/>
      <c r="M26" s="3"/>
      <c r="N26" s="138"/>
      <c r="O26" s="138"/>
      <c r="P26" s="140"/>
      <c r="Q26" s="2"/>
      <c r="R26" s="3"/>
      <c r="S26" s="138"/>
      <c r="T26" s="138"/>
      <c r="U26" s="140"/>
      <c r="V26" s="2"/>
      <c r="W26" s="3"/>
      <c r="X26" s="3"/>
      <c r="Y26" s="3"/>
      <c r="Z26" s="3"/>
      <c r="AA26" s="3"/>
      <c r="AB26" s="3"/>
      <c r="AC26" s="138"/>
      <c r="AD26" s="138"/>
      <c r="AE26" s="139"/>
      <c r="AF26" s="139"/>
      <c r="AG26" s="2"/>
      <c r="AH26" s="2"/>
      <c r="AI26" s="2"/>
    </row>
    <row r="27" spans="2:36" x14ac:dyDescent="0.25">
      <c r="B27" s="5" t="s">
        <v>37</v>
      </c>
      <c r="C27" s="5"/>
      <c r="D27" s="5"/>
      <c r="E27" s="5"/>
      <c r="F27" s="5"/>
      <c r="G27" s="5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31"/>
      <c r="AF27" s="131"/>
      <c r="AG27" s="2"/>
      <c r="AH27" s="2"/>
      <c r="AI27" s="2"/>
    </row>
    <row r="28" spans="2:36" x14ac:dyDescent="0.25">
      <c r="B28" s="141" t="s">
        <v>67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31"/>
      <c r="AF28" s="131"/>
      <c r="AG28" s="2"/>
      <c r="AH28" s="2"/>
      <c r="AI28" s="2"/>
    </row>
    <row r="29" spans="2:36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31"/>
      <c r="AF29" s="131"/>
      <c r="AG29" s="2"/>
      <c r="AH29" s="2"/>
      <c r="AI29" s="2"/>
    </row>
    <row r="30" spans="2:36" ht="15.75" x14ac:dyDescent="0.25">
      <c r="B30" s="142" t="s">
        <v>45</v>
      </c>
      <c r="D30" s="5"/>
      <c r="E30" s="5"/>
      <c r="F30" s="5"/>
      <c r="G30" s="5"/>
      <c r="H30" s="5"/>
      <c r="I30" s="5"/>
      <c r="J30" s="142" t="s">
        <v>46</v>
      </c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4"/>
      <c r="X30" s="4"/>
      <c r="Y30" s="4"/>
      <c r="Z30" s="4"/>
      <c r="AA30" s="4"/>
      <c r="AB30" s="4"/>
      <c r="AC30" s="138"/>
      <c r="AD30" s="138"/>
      <c r="AE30" s="139"/>
      <c r="AF30" s="139"/>
      <c r="AG30" s="2"/>
      <c r="AH30" s="2"/>
      <c r="AI30" s="2"/>
    </row>
    <row r="31" spans="2:36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2"/>
      <c r="U31" s="2"/>
      <c r="V31" s="2"/>
      <c r="W31" s="4"/>
      <c r="X31" s="4"/>
      <c r="Y31" s="4"/>
      <c r="Z31" s="4"/>
      <c r="AA31" s="4"/>
      <c r="AB31" s="4"/>
      <c r="AC31" s="138"/>
      <c r="AD31" s="138"/>
      <c r="AE31" s="139"/>
      <c r="AF31" s="139"/>
      <c r="AG31" s="2"/>
      <c r="AH31" s="2"/>
      <c r="AI31" s="2"/>
    </row>
    <row r="32" spans="2:36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4"/>
      <c r="X32" s="4"/>
      <c r="Y32" s="4"/>
      <c r="Z32" s="4"/>
      <c r="AA32" s="4"/>
      <c r="AB32" s="4"/>
      <c r="AC32" s="138"/>
      <c r="AD32" s="138"/>
      <c r="AE32" s="139"/>
      <c r="AF32" s="139"/>
      <c r="AG32" s="2"/>
      <c r="AH32" s="2"/>
      <c r="AI32" s="2"/>
    </row>
    <row r="33" spans="2:35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4"/>
      <c r="X33" s="4"/>
      <c r="Y33" s="4"/>
      <c r="Z33" s="4"/>
      <c r="AA33" s="4"/>
      <c r="AB33" s="4"/>
      <c r="AC33" s="138"/>
      <c r="AD33" s="138"/>
      <c r="AE33" s="139"/>
      <c r="AF33" s="139"/>
      <c r="AG33" s="2"/>
      <c r="AH33" s="2"/>
      <c r="AI33" s="2"/>
    </row>
    <row r="34" spans="2:35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4"/>
      <c r="X34" s="4"/>
      <c r="Y34" s="4"/>
      <c r="Z34" s="4"/>
      <c r="AA34" s="4"/>
      <c r="AB34" s="4"/>
      <c r="AC34" s="138"/>
      <c r="AD34" s="138"/>
      <c r="AE34" s="139"/>
      <c r="AF34" s="139"/>
      <c r="AG34" s="2"/>
      <c r="AH34" s="2"/>
      <c r="AI34" s="2"/>
    </row>
    <row r="35" spans="2:35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31"/>
      <c r="AF35" s="131"/>
      <c r="AG35" s="2"/>
      <c r="AH35" s="2"/>
      <c r="AI35" s="2"/>
    </row>
    <row r="36" spans="2:35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31"/>
      <c r="AF36" s="131"/>
      <c r="AG36" s="2"/>
      <c r="AH36" s="2"/>
      <c r="AI36" s="2"/>
    </row>
    <row r="37" spans="2:35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31"/>
      <c r="AF37" s="131"/>
      <c r="AG37" s="2"/>
      <c r="AH37" s="2"/>
      <c r="AI37" s="2"/>
    </row>
    <row r="38" spans="2:35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31"/>
      <c r="AF38" s="131"/>
      <c r="AG38" s="2"/>
      <c r="AH38" s="2"/>
      <c r="AI38" s="2"/>
    </row>
    <row r="39" spans="2:35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31"/>
      <c r="AF39" s="131"/>
      <c r="AG39" s="2"/>
      <c r="AH39" s="2"/>
      <c r="AI39" s="2"/>
    </row>
    <row r="40" spans="2:35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31"/>
      <c r="AF40" s="131"/>
      <c r="AG40" s="2"/>
      <c r="AH40" s="2"/>
      <c r="AI40" s="2"/>
    </row>
    <row r="41" spans="2:35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35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35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35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35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35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35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35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5.75" x14ac:dyDescent="0.25">
      <c r="B53" s="5"/>
      <c r="C53" s="5"/>
      <c r="D53" s="5"/>
      <c r="E53" s="5"/>
      <c r="F53" s="142" t="s">
        <v>47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B76" s="143" t="s">
        <v>126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</sheetData>
  <pageMargins left="0.7" right="0.7" top="0.75" bottom="0.75" header="0.3" footer="0.3"/>
  <pageSetup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7"/>
  <sheetViews>
    <sheetView zoomScale="90" zoomScaleNormal="90" workbookViewId="0">
      <selection activeCell="P33" sqref="P33"/>
    </sheetView>
  </sheetViews>
  <sheetFormatPr baseColWidth="10" defaultRowHeight="15" x14ac:dyDescent="0.25"/>
  <cols>
    <col min="1" max="1" width="30.42578125" style="5" customWidth="1"/>
    <col min="2" max="2" width="13.42578125" style="5" bestFit="1" customWidth="1"/>
    <col min="3" max="3" width="7.7109375" style="5" customWidth="1"/>
    <col min="4" max="4" width="13.42578125" style="5" bestFit="1" customWidth="1"/>
    <col min="5" max="16384" width="11.42578125" style="5"/>
  </cols>
  <sheetData>
    <row r="2" spans="1:16" ht="23.25" customHeight="1" x14ac:dyDescent="0.25">
      <c r="A2" s="349" t="s">
        <v>186</v>
      </c>
    </row>
    <row r="4" spans="1:16" x14ac:dyDescent="0.25">
      <c r="A4" s="63" t="s">
        <v>41</v>
      </c>
      <c r="H4" s="77" t="s">
        <v>187</v>
      </c>
      <c r="I4" s="71"/>
      <c r="J4" s="71"/>
      <c r="K4" s="71"/>
      <c r="L4" s="71"/>
      <c r="M4" s="71"/>
      <c r="N4" s="71"/>
      <c r="O4" s="71"/>
      <c r="P4" s="71"/>
    </row>
    <row r="5" spans="1:16" ht="13.5" customHeight="1" x14ac:dyDescent="0.25">
      <c r="H5" s="71"/>
      <c r="I5" s="71"/>
      <c r="J5" s="71"/>
      <c r="K5" s="71"/>
      <c r="L5" s="71"/>
      <c r="M5" s="71"/>
      <c r="N5" s="71"/>
      <c r="O5" s="71"/>
      <c r="P5" s="71"/>
    </row>
    <row r="6" spans="1:16" x14ac:dyDescent="0.25">
      <c r="A6" s="63" t="s">
        <v>168</v>
      </c>
      <c r="B6" s="339" t="s">
        <v>0</v>
      </c>
      <c r="C6" s="339" t="s">
        <v>1</v>
      </c>
      <c r="D6" s="339" t="s">
        <v>16</v>
      </c>
      <c r="E6" s="48" t="s">
        <v>188</v>
      </c>
      <c r="H6" s="71"/>
      <c r="I6" s="71"/>
      <c r="J6" s="71"/>
      <c r="K6" s="71"/>
      <c r="L6" s="71"/>
      <c r="M6" s="71"/>
      <c r="N6" s="71"/>
      <c r="O6" s="71"/>
      <c r="P6" s="71"/>
    </row>
    <row r="7" spans="1:16" x14ac:dyDescent="0.25">
      <c r="A7" s="5" t="s">
        <v>12</v>
      </c>
      <c r="B7" s="350">
        <f>+VLOOKUP(A7,$A$23:$D$34,2,)</f>
        <v>0</v>
      </c>
      <c r="C7" s="350">
        <f t="shared" ref="C7:C17" si="0">+VLOOKUP(A7,$A$23:$D$34,3,)</f>
        <v>0</v>
      </c>
      <c r="D7" s="350">
        <f t="shared" ref="D7:D17" si="1">+VLOOKUP(A7,$A$23:$D$34,4,)</f>
        <v>0</v>
      </c>
      <c r="E7" s="62">
        <f t="shared" ref="E7:E17" si="2">+SUM(B7:D7)</f>
        <v>0</v>
      </c>
      <c r="H7" s="71"/>
      <c r="I7" s="71"/>
      <c r="J7" s="71"/>
      <c r="K7" s="71"/>
      <c r="L7" s="71"/>
      <c r="M7" s="71"/>
      <c r="N7" s="71"/>
      <c r="O7" s="71"/>
      <c r="P7" s="71"/>
    </row>
    <row r="8" spans="1:16" x14ac:dyDescent="0.25">
      <c r="A8" s="5" t="s">
        <v>11</v>
      </c>
      <c r="B8" s="350">
        <f>+VLOOKUP(A8,$A$23:$D$34,2,)</f>
        <v>0</v>
      </c>
      <c r="C8" s="350">
        <f t="shared" si="0"/>
        <v>0</v>
      </c>
      <c r="D8" s="350">
        <f t="shared" si="1"/>
        <v>0</v>
      </c>
      <c r="E8" s="62">
        <f t="shared" si="2"/>
        <v>0</v>
      </c>
      <c r="H8" s="71"/>
      <c r="I8" s="71"/>
      <c r="J8" s="71"/>
      <c r="K8" s="71"/>
      <c r="L8" s="71"/>
      <c r="M8" s="71"/>
      <c r="N8" s="71"/>
      <c r="O8" s="71"/>
      <c r="P8" s="71"/>
    </row>
    <row r="9" spans="1:16" x14ac:dyDescent="0.25">
      <c r="A9" s="5" t="s">
        <v>189</v>
      </c>
      <c r="B9" s="350">
        <f>+VLOOKUP(A9,$A$23:$D$34,2,)</f>
        <v>2.083333333333333</v>
      </c>
      <c r="C9" s="350">
        <f t="shared" si="0"/>
        <v>0</v>
      </c>
      <c r="D9" s="350">
        <f t="shared" si="1"/>
        <v>0</v>
      </c>
      <c r="E9" s="62">
        <f t="shared" si="2"/>
        <v>2.083333333333333</v>
      </c>
      <c r="H9" s="71"/>
      <c r="I9" s="71"/>
      <c r="J9" s="71"/>
      <c r="K9" s="71"/>
      <c r="L9" s="71"/>
      <c r="M9" s="71"/>
      <c r="N9" s="71"/>
      <c r="O9" s="71"/>
      <c r="P9" s="71"/>
    </row>
    <row r="10" spans="1:16" x14ac:dyDescent="0.25">
      <c r="A10" s="5" t="s">
        <v>13</v>
      </c>
      <c r="B10" s="350">
        <v>5</v>
      </c>
      <c r="C10" s="350">
        <f t="shared" si="0"/>
        <v>0</v>
      </c>
      <c r="D10" s="350">
        <f t="shared" si="1"/>
        <v>0</v>
      </c>
      <c r="E10" s="62">
        <f t="shared" si="2"/>
        <v>5</v>
      </c>
      <c r="H10" s="71"/>
      <c r="I10" s="71"/>
      <c r="J10" s="71"/>
      <c r="K10" s="71"/>
      <c r="L10" s="71"/>
      <c r="M10" s="71"/>
      <c r="N10" s="71"/>
      <c r="O10" s="71"/>
      <c r="P10" s="71"/>
    </row>
    <row r="11" spans="1:16" x14ac:dyDescent="0.25">
      <c r="A11" s="5" t="s">
        <v>9</v>
      </c>
      <c r="B11" s="350">
        <f t="shared" ref="B11:B17" si="3">+VLOOKUP(A11,$A$23:$D$34,2,)</f>
        <v>10.416666666666668</v>
      </c>
      <c r="C11" s="350">
        <f t="shared" si="0"/>
        <v>5.2631578947368416</v>
      </c>
      <c r="D11" s="350">
        <f t="shared" si="1"/>
        <v>0</v>
      </c>
      <c r="E11" s="62">
        <f t="shared" si="2"/>
        <v>15.67982456140351</v>
      </c>
      <c r="H11" s="71"/>
      <c r="I11" s="71"/>
      <c r="J11" s="71"/>
      <c r="K11" s="71"/>
      <c r="L11" s="71"/>
      <c r="M11" s="71"/>
      <c r="N11" s="71"/>
      <c r="O11" s="71"/>
      <c r="P11" s="71"/>
    </row>
    <row r="12" spans="1:16" x14ac:dyDescent="0.25">
      <c r="A12" s="5" t="s">
        <v>190</v>
      </c>
      <c r="B12" s="350">
        <f t="shared" si="3"/>
        <v>6.25</v>
      </c>
      <c r="C12" s="350">
        <f t="shared" si="0"/>
        <v>0</v>
      </c>
      <c r="D12" s="350">
        <f t="shared" si="1"/>
        <v>11.111111111111111</v>
      </c>
      <c r="E12" s="62">
        <f t="shared" si="2"/>
        <v>17.361111111111111</v>
      </c>
      <c r="H12" s="71"/>
      <c r="I12" s="71"/>
      <c r="J12" s="71"/>
      <c r="K12" s="71"/>
      <c r="L12" s="71"/>
      <c r="M12" s="71"/>
      <c r="N12" s="71"/>
      <c r="O12" s="71"/>
      <c r="P12" s="71"/>
    </row>
    <row r="13" spans="1:16" x14ac:dyDescent="0.25">
      <c r="A13" s="5" t="s">
        <v>10</v>
      </c>
      <c r="B13" s="350">
        <f t="shared" si="3"/>
        <v>8.3333333333333321</v>
      </c>
      <c r="C13" s="350">
        <f t="shared" si="0"/>
        <v>5.2631578947368416</v>
      </c>
      <c r="D13" s="350">
        <f t="shared" si="1"/>
        <v>11.111111111111111</v>
      </c>
      <c r="E13" s="62">
        <f t="shared" si="2"/>
        <v>24.707602339181285</v>
      </c>
      <c r="H13" s="71"/>
      <c r="I13" s="71"/>
      <c r="J13" s="71"/>
      <c r="K13" s="71"/>
      <c r="L13" s="71"/>
      <c r="M13" s="71"/>
      <c r="N13" s="71"/>
      <c r="O13" s="71"/>
      <c r="P13" s="71"/>
    </row>
    <row r="14" spans="1:16" x14ac:dyDescent="0.25">
      <c r="A14" s="5" t="s">
        <v>7</v>
      </c>
      <c r="B14" s="350">
        <f t="shared" si="3"/>
        <v>8.3333333333333321</v>
      </c>
      <c r="C14" s="350">
        <f t="shared" si="0"/>
        <v>21.052631578947366</v>
      </c>
      <c r="D14" s="350">
        <f t="shared" si="1"/>
        <v>0</v>
      </c>
      <c r="E14" s="62">
        <f t="shared" si="2"/>
        <v>29.385964912280699</v>
      </c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5">
      <c r="A15" s="5" t="s">
        <v>6</v>
      </c>
      <c r="B15" s="350">
        <f t="shared" si="3"/>
        <v>10.416666666666668</v>
      </c>
      <c r="C15" s="350">
        <f t="shared" si="0"/>
        <v>15.789473684210526</v>
      </c>
      <c r="D15" s="350">
        <f t="shared" si="1"/>
        <v>11.111111111111111</v>
      </c>
      <c r="E15" s="62">
        <f t="shared" si="2"/>
        <v>37.317251461988306</v>
      </c>
      <c r="H15" s="71"/>
      <c r="I15" s="71"/>
      <c r="J15" s="71"/>
      <c r="K15" s="71"/>
      <c r="L15" s="71"/>
      <c r="M15" s="71"/>
      <c r="N15" s="71"/>
      <c r="O15" s="71"/>
      <c r="P15" s="71"/>
    </row>
    <row r="16" spans="1:16" x14ac:dyDescent="0.25">
      <c r="A16" s="5" t="s">
        <v>8</v>
      </c>
      <c r="B16" s="350">
        <f t="shared" si="3"/>
        <v>27.083333333333332</v>
      </c>
      <c r="C16" s="350">
        <f t="shared" si="0"/>
        <v>31.578947368421051</v>
      </c>
      <c r="D16" s="350">
        <f t="shared" si="1"/>
        <v>22.222222222222221</v>
      </c>
      <c r="E16" s="62">
        <f t="shared" si="2"/>
        <v>80.884502923976612</v>
      </c>
      <c r="H16" s="71"/>
      <c r="I16" s="71"/>
      <c r="J16" s="71"/>
      <c r="K16" s="71"/>
      <c r="L16" s="71"/>
      <c r="M16" s="71"/>
      <c r="N16" s="71"/>
      <c r="O16" s="71"/>
      <c r="P16" s="71"/>
    </row>
    <row r="17" spans="1:16" x14ac:dyDescent="0.25">
      <c r="A17" s="5" t="s">
        <v>14</v>
      </c>
      <c r="B17" s="350">
        <f t="shared" si="3"/>
        <v>25</v>
      </c>
      <c r="C17" s="350">
        <f t="shared" si="0"/>
        <v>21.052631578947366</v>
      </c>
      <c r="D17" s="350">
        <f t="shared" si="1"/>
        <v>44.444444444444443</v>
      </c>
      <c r="E17" s="62">
        <f t="shared" si="2"/>
        <v>90.497076023391813</v>
      </c>
      <c r="H17" s="71"/>
      <c r="I17" s="71"/>
      <c r="J17" s="71"/>
      <c r="K17" s="71"/>
      <c r="L17" s="71"/>
      <c r="M17" s="71"/>
      <c r="N17" s="71"/>
      <c r="O17" s="71"/>
      <c r="P17" s="71"/>
    </row>
    <row r="18" spans="1:16" x14ac:dyDescent="0.25">
      <c r="B18" s="351"/>
      <c r="C18" s="351"/>
      <c r="D18" s="351"/>
      <c r="H18" s="71"/>
      <c r="I18" s="71"/>
      <c r="J18" s="71"/>
      <c r="K18" s="71"/>
      <c r="L18" s="71"/>
      <c r="M18" s="71"/>
      <c r="N18" s="71"/>
      <c r="O18" s="71"/>
      <c r="P18" s="71"/>
    </row>
    <row r="19" spans="1:16" x14ac:dyDescent="0.25">
      <c r="A19" s="63"/>
      <c r="B19" s="63"/>
      <c r="H19" s="71"/>
      <c r="I19" s="71"/>
      <c r="J19" s="71"/>
      <c r="K19" s="71"/>
      <c r="L19" s="71"/>
      <c r="M19" s="71"/>
      <c r="N19" s="71"/>
      <c r="O19" s="71"/>
      <c r="P19" s="71"/>
    </row>
    <row r="20" spans="1:16" x14ac:dyDescent="0.25">
      <c r="A20" s="5">
        <v>100</v>
      </c>
      <c r="B20" s="351"/>
      <c r="H20" s="71"/>
      <c r="I20" s="71"/>
      <c r="J20" s="71"/>
      <c r="K20" s="71"/>
      <c r="L20" s="71"/>
      <c r="M20" s="71"/>
      <c r="N20" s="71"/>
      <c r="O20" s="71"/>
      <c r="P20" s="71"/>
    </row>
    <row r="21" spans="1:16" x14ac:dyDescent="0.25">
      <c r="A21" s="352" t="s">
        <v>191</v>
      </c>
      <c r="B21" s="351"/>
      <c r="H21" s="71"/>
      <c r="I21" s="71"/>
      <c r="J21" s="71"/>
      <c r="K21" s="71"/>
      <c r="L21" s="71"/>
      <c r="M21" s="71"/>
      <c r="N21" s="71"/>
      <c r="O21" s="71"/>
      <c r="P21" s="71"/>
    </row>
    <row r="22" spans="1:16" x14ac:dyDescent="0.25">
      <c r="B22" s="339" t="s">
        <v>0</v>
      </c>
      <c r="C22" s="339" t="s">
        <v>1</v>
      </c>
      <c r="D22" s="339" t="s">
        <v>16</v>
      </c>
      <c r="H22" s="71"/>
      <c r="I22" s="71"/>
      <c r="J22" s="71"/>
      <c r="K22" s="71"/>
      <c r="L22" s="71"/>
      <c r="M22" s="71"/>
      <c r="N22" s="71"/>
      <c r="O22" s="71"/>
      <c r="P22" s="71"/>
    </row>
    <row r="23" spans="1:16" x14ac:dyDescent="0.25">
      <c r="A23" s="353" t="s">
        <v>6</v>
      </c>
      <c r="B23" s="351">
        <v>10.416666666666668</v>
      </c>
      <c r="C23" s="351">
        <v>15.789473684210526</v>
      </c>
      <c r="D23" s="351">
        <v>11.111111111111111</v>
      </c>
      <c r="H23" s="71"/>
      <c r="I23" s="71"/>
      <c r="J23" s="71"/>
      <c r="K23" s="71"/>
      <c r="L23" s="71"/>
      <c r="M23" s="71"/>
      <c r="N23" s="71"/>
      <c r="O23" s="71"/>
      <c r="P23" s="71"/>
    </row>
    <row r="24" spans="1:16" x14ac:dyDescent="0.25">
      <c r="A24" s="353" t="s">
        <v>8</v>
      </c>
      <c r="B24" s="351">
        <v>27.083333333333332</v>
      </c>
      <c r="C24" s="351">
        <v>31.578947368421051</v>
      </c>
      <c r="D24" s="351">
        <v>22.222222222222221</v>
      </c>
      <c r="H24" s="71"/>
      <c r="I24" s="71"/>
      <c r="J24" s="71"/>
      <c r="K24" s="71"/>
      <c r="L24" s="71"/>
      <c r="M24" s="71"/>
      <c r="N24" s="71"/>
      <c r="O24" s="71"/>
      <c r="P24" s="71"/>
    </row>
    <row r="25" spans="1:16" x14ac:dyDescent="0.25">
      <c r="A25" s="353" t="s">
        <v>7</v>
      </c>
      <c r="B25" s="351">
        <v>8.3333333333333321</v>
      </c>
      <c r="C25" s="351">
        <v>21.052631578947366</v>
      </c>
      <c r="D25" s="351">
        <v>0</v>
      </c>
      <c r="H25" s="71"/>
      <c r="I25" s="71"/>
      <c r="J25" s="71"/>
      <c r="K25" s="71"/>
      <c r="L25" s="71"/>
      <c r="M25" s="71"/>
      <c r="N25" s="71"/>
      <c r="O25" s="71"/>
      <c r="P25" s="71"/>
    </row>
    <row r="26" spans="1:16" x14ac:dyDescent="0.25">
      <c r="A26" s="353" t="s">
        <v>9</v>
      </c>
      <c r="B26" s="351">
        <v>10.416666666666668</v>
      </c>
      <c r="C26" s="351">
        <v>5.2631578947368416</v>
      </c>
      <c r="D26" s="351">
        <v>0</v>
      </c>
      <c r="H26" s="71"/>
      <c r="I26" s="71"/>
      <c r="J26" s="71"/>
      <c r="K26" s="71"/>
      <c r="L26" s="71"/>
      <c r="M26" s="71"/>
      <c r="N26" s="71"/>
      <c r="O26" s="71"/>
      <c r="P26" s="71"/>
    </row>
    <row r="27" spans="1:16" x14ac:dyDescent="0.25">
      <c r="A27" s="353" t="s">
        <v>190</v>
      </c>
      <c r="B27" s="351">
        <v>6.25</v>
      </c>
      <c r="C27" s="351">
        <v>0</v>
      </c>
      <c r="D27" s="351">
        <v>11.111111111111111</v>
      </c>
      <c r="H27" s="91" t="s">
        <v>124</v>
      </c>
      <c r="I27" s="71"/>
      <c r="J27" s="71"/>
      <c r="K27" s="71"/>
      <c r="L27" s="71"/>
      <c r="M27" s="71"/>
      <c r="N27" s="71"/>
      <c r="O27" s="71"/>
      <c r="P27" s="71"/>
    </row>
    <row r="28" spans="1:16" x14ac:dyDescent="0.25">
      <c r="A28" s="353" t="s">
        <v>12</v>
      </c>
      <c r="B28" s="351">
        <v>0</v>
      </c>
      <c r="C28" s="351">
        <v>0</v>
      </c>
      <c r="D28" s="351">
        <v>0</v>
      </c>
      <c r="H28" s="71"/>
      <c r="I28" s="71"/>
      <c r="J28" s="71"/>
      <c r="K28" s="71"/>
      <c r="L28" s="71"/>
      <c r="M28" s="71"/>
      <c r="N28" s="71"/>
      <c r="O28" s="71"/>
      <c r="P28" s="71"/>
    </row>
    <row r="29" spans="1:16" x14ac:dyDescent="0.25">
      <c r="A29" s="353" t="s">
        <v>10</v>
      </c>
      <c r="B29" s="351">
        <v>8.3333333333333321</v>
      </c>
      <c r="C29" s="351">
        <v>5.2631578947368416</v>
      </c>
      <c r="D29" s="351">
        <v>11.111111111111111</v>
      </c>
    </row>
    <row r="30" spans="1:16" x14ac:dyDescent="0.25">
      <c r="A30" s="353" t="s">
        <v>11</v>
      </c>
      <c r="B30" s="351">
        <v>0</v>
      </c>
      <c r="C30" s="351">
        <v>0</v>
      </c>
      <c r="D30" s="351">
        <v>0</v>
      </c>
    </row>
    <row r="31" spans="1:16" x14ac:dyDescent="0.25">
      <c r="A31" s="353" t="s">
        <v>13</v>
      </c>
      <c r="B31" s="351">
        <v>2.083333333333333</v>
      </c>
      <c r="C31" s="351">
        <v>0</v>
      </c>
      <c r="D31" s="351">
        <v>0</v>
      </c>
    </row>
    <row r="32" spans="1:16" x14ac:dyDescent="0.25">
      <c r="A32" s="353" t="s">
        <v>189</v>
      </c>
      <c r="B32" s="351">
        <v>2.083333333333333</v>
      </c>
      <c r="C32" s="351">
        <v>0</v>
      </c>
      <c r="D32" s="351">
        <v>0</v>
      </c>
    </row>
    <row r="33" spans="1:4" x14ac:dyDescent="0.25">
      <c r="A33" s="353" t="s">
        <v>14</v>
      </c>
      <c r="B33" s="351">
        <v>25</v>
      </c>
      <c r="C33" s="351">
        <v>21.052631578947366</v>
      </c>
      <c r="D33" s="351">
        <v>44.444444444444443</v>
      </c>
    </row>
    <row r="34" spans="1:4" x14ac:dyDescent="0.25">
      <c r="A34" s="353" t="s">
        <v>182</v>
      </c>
      <c r="B34" s="351">
        <v>0</v>
      </c>
      <c r="C34" s="351">
        <v>0</v>
      </c>
      <c r="D34" s="351">
        <v>0</v>
      </c>
    </row>
    <row r="35" spans="1:4" x14ac:dyDescent="0.25">
      <c r="B35" s="351"/>
    </row>
    <row r="36" spans="1:4" x14ac:dyDescent="0.25">
      <c r="B36" s="354"/>
    </row>
    <row r="37" spans="1:4" x14ac:dyDescent="0.25">
      <c r="B37" s="354"/>
    </row>
    <row r="38" spans="1:4" x14ac:dyDescent="0.25">
      <c r="B38" s="354"/>
    </row>
    <row r="39" spans="1:4" x14ac:dyDescent="0.25">
      <c r="B39" s="354"/>
    </row>
    <row r="40" spans="1:4" x14ac:dyDescent="0.25">
      <c r="B40" s="354"/>
    </row>
    <row r="41" spans="1:4" x14ac:dyDescent="0.25">
      <c r="B41" s="354"/>
    </row>
    <row r="42" spans="1:4" x14ac:dyDescent="0.25">
      <c r="B42" s="354"/>
    </row>
    <row r="43" spans="1:4" x14ac:dyDescent="0.25">
      <c r="B43" s="354"/>
    </row>
    <row r="44" spans="1:4" x14ac:dyDescent="0.25">
      <c r="B44" s="354"/>
    </row>
    <row r="45" spans="1:4" x14ac:dyDescent="0.25">
      <c r="B45" s="354"/>
    </row>
    <row r="46" spans="1:4" x14ac:dyDescent="0.25">
      <c r="B46" s="354"/>
    </row>
    <row r="47" spans="1:4" x14ac:dyDescent="0.25">
      <c r="B47" s="354"/>
    </row>
  </sheetData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zoomScaleNormal="100"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63" t="s">
        <v>42</v>
      </c>
    </row>
    <row r="4" spans="1:12" x14ac:dyDescent="0.25">
      <c r="B4" s="68">
        <v>41699</v>
      </c>
      <c r="C4" s="68">
        <v>41791</v>
      </c>
      <c r="D4" s="68">
        <v>41883</v>
      </c>
      <c r="E4" s="68">
        <v>41974</v>
      </c>
      <c r="F4" s="68">
        <v>42064</v>
      </c>
      <c r="G4" s="68">
        <v>42156</v>
      </c>
      <c r="H4" s="68">
        <v>42248</v>
      </c>
      <c r="I4" s="68">
        <v>42339</v>
      </c>
      <c r="J4" s="68">
        <v>42430</v>
      </c>
      <c r="K4" s="68">
        <v>42522</v>
      </c>
      <c r="L4" s="68">
        <v>42614</v>
      </c>
    </row>
    <row r="5" spans="1:12" ht="15" customHeight="1" x14ac:dyDescent="0.25">
      <c r="A5" s="5" t="s">
        <v>2</v>
      </c>
      <c r="B5" s="62">
        <v>0</v>
      </c>
      <c r="C5" s="62">
        <v>-6.666666666666667</v>
      </c>
      <c r="D5" s="62">
        <v>0</v>
      </c>
      <c r="E5" s="62">
        <v>18.181818181818183</v>
      </c>
      <c r="F5" s="62">
        <v>15.384615384615385</v>
      </c>
      <c r="G5" s="62">
        <v>7.1428571428571423</v>
      </c>
      <c r="H5" s="62">
        <v>41.666666666666671</v>
      </c>
      <c r="I5" s="62">
        <v>28.571428571428569</v>
      </c>
      <c r="J5" s="62">
        <v>40</v>
      </c>
      <c r="K5" s="62">
        <v>35.294117647058826</v>
      </c>
      <c r="L5" s="62">
        <v>28.571428571428569</v>
      </c>
    </row>
    <row r="6" spans="1:12" x14ac:dyDescent="0.25">
      <c r="A6" s="5" t="s">
        <v>3</v>
      </c>
      <c r="B6" s="62">
        <v>46.666666666666664</v>
      </c>
      <c r="C6" s="62">
        <v>26.666666666666668</v>
      </c>
      <c r="D6" s="62">
        <v>23.076923076923077</v>
      </c>
      <c r="E6" s="62">
        <v>9.0909090909090917</v>
      </c>
      <c r="F6" s="62">
        <v>38.461538461538467</v>
      </c>
      <c r="G6" s="62">
        <v>-7.1428571428571423</v>
      </c>
      <c r="H6" s="62">
        <v>25</v>
      </c>
      <c r="I6" s="62">
        <v>50</v>
      </c>
      <c r="J6" s="62">
        <v>13.333333333333334</v>
      </c>
      <c r="K6" s="62">
        <v>17.647058823529413</v>
      </c>
      <c r="L6" s="62">
        <v>28.571428571428569</v>
      </c>
    </row>
    <row r="7" spans="1:12" x14ac:dyDescent="0.25">
      <c r="A7" s="5" t="s">
        <v>4</v>
      </c>
      <c r="B7" s="62">
        <v>-6.666666666666667</v>
      </c>
      <c r="C7" s="62">
        <v>-33.333333333333329</v>
      </c>
      <c r="D7" s="62">
        <v>-15.384615384615385</v>
      </c>
      <c r="E7" s="62">
        <v>0</v>
      </c>
      <c r="F7" s="62">
        <v>0</v>
      </c>
      <c r="G7" s="62">
        <v>-14.285714285714285</v>
      </c>
      <c r="H7" s="62">
        <v>-8.3333333333333321</v>
      </c>
      <c r="I7" s="62">
        <v>-21.428571428571427</v>
      </c>
      <c r="J7" s="62">
        <v>-6.666666666666667</v>
      </c>
      <c r="K7" s="62">
        <v>17.647058823529413</v>
      </c>
      <c r="L7" s="62">
        <v>7.1428571428571423</v>
      </c>
    </row>
    <row r="8" spans="1:12" x14ac:dyDescent="0.25">
      <c r="A8" s="5" t="s">
        <v>5</v>
      </c>
      <c r="B8" s="62">
        <v>-6.666666666666667</v>
      </c>
      <c r="C8" s="62">
        <v>6.666666666666667</v>
      </c>
      <c r="D8" s="62">
        <v>-7.6923076923076925</v>
      </c>
      <c r="E8" s="62">
        <v>-9.0909090909090917</v>
      </c>
      <c r="F8" s="62">
        <v>-7.6923076923076925</v>
      </c>
      <c r="G8" s="62">
        <v>-7.1428571428571423</v>
      </c>
      <c r="H8" s="62">
        <v>0</v>
      </c>
      <c r="I8" s="62">
        <v>0</v>
      </c>
      <c r="J8" s="62">
        <v>26.666666666666668</v>
      </c>
      <c r="K8" s="62">
        <v>-11.76470588235294</v>
      </c>
      <c r="L8" s="62">
        <v>21.428571428571427</v>
      </c>
    </row>
    <row r="11" spans="1:12" x14ac:dyDescent="0.25">
      <c r="B11" s="77" t="s">
        <v>50</v>
      </c>
      <c r="C11" s="71"/>
      <c r="D11" s="71"/>
      <c r="E11" s="71"/>
      <c r="F11" s="71"/>
      <c r="G11" s="71"/>
      <c r="H11" s="71"/>
      <c r="I11" s="71"/>
      <c r="J11" s="71"/>
    </row>
    <row r="12" spans="1:12" x14ac:dyDescent="0.25">
      <c r="B12" s="71"/>
      <c r="C12" s="71"/>
      <c r="D12" s="71"/>
      <c r="E12" s="71"/>
      <c r="F12" s="71"/>
      <c r="G12" s="71"/>
      <c r="H12" s="71"/>
      <c r="I12" s="71"/>
      <c r="J12" s="71"/>
    </row>
    <row r="13" spans="1:12" x14ac:dyDescent="0.25">
      <c r="B13" s="77" t="s">
        <v>45</v>
      </c>
      <c r="C13" s="71"/>
      <c r="D13" s="71"/>
      <c r="E13" s="71"/>
      <c r="F13" s="71"/>
      <c r="G13" s="71"/>
      <c r="H13" s="71"/>
      <c r="I13" s="71"/>
      <c r="J13" s="71"/>
    </row>
    <row r="14" spans="1:12" x14ac:dyDescent="0.25">
      <c r="B14" s="71"/>
      <c r="C14" s="71"/>
      <c r="D14" s="71"/>
      <c r="E14" s="71"/>
      <c r="F14" s="71"/>
      <c r="G14" s="71"/>
      <c r="H14" s="71"/>
      <c r="I14" s="71"/>
      <c r="J14" s="71"/>
    </row>
    <row r="15" spans="1:12" x14ac:dyDescent="0.25">
      <c r="B15" s="71"/>
      <c r="C15" s="71"/>
      <c r="D15" s="71"/>
      <c r="E15" s="71"/>
      <c r="F15" s="71"/>
      <c r="G15" s="71"/>
      <c r="H15" s="71"/>
      <c r="I15" s="71"/>
      <c r="J15" s="71"/>
    </row>
    <row r="16" spans="1:12" x14ac:dyDescent="0.25">
      <c r="B16" s="71"/>
      <c r="C16" s="71"/>
      <c r="D16" s="71"/>
      <c r="E16" s="71"/>
      <c r="F16" s="71"/>
      <c r="G16" s="71"/>
      <c r="H16" s="71"/>
      <c r="I16" s="71"/>
      <c r="J16" s="71"/>
    </row>
    <row r="17" spans="2:10" x14ac:dyDescent="0.25">
      <c r="B17" s="71"/>
      <c r="C17" s="71"/>
      <c r="D17" s="71"/>
      <c r="E17" s="71"/>
      <c r="F17" s="71"/>
      <c r="G17" s="71"/>
      <c r="H17" s="71"/>
      <c r="I17" s="71"/>
      <c r="J17" s="71"/>
    </row>
    <row r="18" spans="2:10" x14ac:dyDescent="0.25">
      <c r="B18" s="71"/>
      <c r="C18" s="71"/>
      <c r="D18" s="71"/>
      <c r="E18" s="71"/>
      <c r="F18" s="71"/>
      <c r="G18" s="71"/>
      <c r="H18" s="71"/>
      <c r="I18" s="71"/>
      <c r="J18" s="71"/>
    </row>
    <row r="19" spans="2:10" x14ac:dyDescent="0.25">
      <c r="B19" s="71"/>
      <c r="C19" s="71"/>
      <c r="D19" s="71"/>
      <c r="E19" s="71"/>
      <c r="F19" s="71"/>
      <c r="G19" s="71"/>
      <c r="H19" s="71"/>
      <c r="I19" s="71"/>
      <c r="J19" s="71"/>
    </row>
    <row r="20" spans="2:10" x14ac:dyDescent="0.25">
      <c r="B20" s="71"/>
      <c r="C20" s="71"/>
      <c r="D20" s="71"/>
      <c r="E20" s="71"/>
      <c r="F20" s="71"/>
      <c r="G20" s="71"/>
      <c r="H20" s="71"/>
      <c r="I20" s="71"/>
      <c r="J20" s="71"/>
    </row>
    <row r="21" spans="2:10" x14ac:dyDescent="0.25">
      <c r="B21" s="71"/>
      <c r="C21" s="71"/>
      <c r="D21" s="71"/>
      <c r="E21" s="71"/>
      <c r="F21" s="71"/>
      <c r="G21" s="71"/>
      <c r="H21" s="71"/>
      <c r="I21" s="71"/>
      <c r="J21" s="71"/>
    </row>
    <row r="22" spans="2:10" x14ac:dyDescent="0.25">
      <c r="B22" s="71"/>
      <c r="C22" s="71"/>
      <c r="D22" s="71"/>
      <c r="E22" s="71"/>
      <c r="F22" s="71"/>
      <c r="G22" s="71"/>
      <c r="H22" s="71"/>
      <c r="I22" s="71"/>
      <c r="J22" s="71"/>
    </row>
    <row r="23" spans="2:10" x14ac:dyDescent="0.25">
      <c r="B23" s="71"/>
      <c r="C23" s="71"/>
      <c r="D23" s="71"/>
      <c r="E23" s="71"/>
      <c r="F23" s="71"/>
      <c r="G23" s="71"/>
      <c r="H23" s="71"/>
      <c r="I23" s="71"/>
      <c r="J23" s="71"/>
    </row>
    <row r="24" spans="2:10" x14ac:dyDescent="0.25">
      <c r="B24" s="71"/>
      <c r="C24" s="71"/>
      <c r="D24" s="71"/>
      <c r="E24" s="71"/>
      <c r="F24" s="71"/>
      <c r="G24" s="71"/>
      <c r="H24" s="71"/>
      <c r="I24" s="71"/>
      <c r="J24" s="71"/>
    </row>
    <row r="25" spans="2:10" x14ac:dyDescent="0.25">
      <c r="B25" s="71"/>
      <c r="C25" s="71"/>
      <c r="D25" s="71"/>
      <c r="E25" s="71"/>
      <c r="F25" s="71"/>
      <c r="G25" s="71"/>
      <c r="H25" s="71"/>
      <c r="I25" s="71"/>
      <c r="J25" s="71"/>
    </row>
    <row r="26" spans="2:10" x14ac:dyDescent="0.25">
      <c r="B26" s="71"/>
      <c r="C26" s="71"/>
      <c r="D26" s="71"/>
      <c r="E26" s="71"/>
      <c r="F26" s="71"/>
      <c r="G26" s="71"/>
      <c r="H26" s="71"/>
      <c r="I26" s="71"/>
      <c r="J26" s="71"/>
    </row>
    <row r="27" spans="2:10" x14ac:dyDescent="0.25">
      <c r="B27" s="71"/>
      <c r="C27" s="71"/>
      <c r="D27" s="71"/>
      <c r="E27" s="71"/>
      <c r="F27" s="71"/>
      <c r="G27" s="71"/>
      <c r="H27" s="71"/>
      <c r="I27" s="71"/>
      <c r="J27" s="71"/>
    </row>
    <row r="28" spans="2:10" x14ac:dyDescent="0.25">
      <c r="B28" s="71"/>
      <c r="C28" s="71"/>
      <c r="D28" s="71"/>
      <c r="E28" s="71"/>
      <c r="F28" s="71"/>
      <c r="G28" s="71"/>
      <c r="H28" s="71"/>
      <c r="I28" s="71"/>
      <c r="J28" s="71"/>
    </row>
    <row r="29" spans="2:10" x14ac:dyDescent="0.25">
      <c r="B29" s="71"/>
      <c r="C29" s="71"/>
      <c r="D29" s="71"/>
      <c r="E29" s="71"/>
      <c r="F29" s="71"/>
      <c r="G29" s="71"/>
      <c r="H29" s="71"/>
      <c r="I29" s="71"/>
      <c r="J29" s="71"/>
    </row>
    <row r="30" spans="2:10" x14ac:dyDescent="0.25">
      <c r="B30" s="71"/>
      <c r="C30" s="71"/>
      <c r="D30" s="71"/>
      <c r="E30" s="71"/>
      <c r="F30" s="71"/>
      <c r="G30" s="71"/>
      <c r="H30" s="71"/>
      <c r="I30" s="71"/>
      <c r="J30" s="71"/>
    </row>
    <row r="31" spans="2:10" x14ac:dyDescent="0.25">
      <c r="B31" s="71"/>
      <c r="C31" s="71"/>
      <c r="D31" s="71"/>
      <c r="E31" s="71"/>
      <c r="F31" s="71"/>
      <c r="G31" s="71"/>
      <c r="H31" s="71"/>
      <c r="I31" s="71"/>
      <c r="J31" s="71"/>
    </row>
    <row r="32" spans="2:10" x14ac:dyDescent="0.25">
      <c r="B32" s="95" t="s">
        <v>124</v>
      </c>
      <c r="C32" s="71"/>
      <c r="D32" s="71"/>
      <c r="E32" s="71"/>
      <c r="F32" s="71"/>
      <c r="G32" s="71"/>
      <c r="H32" s="71"/>
      <c r="I32" s="71"/>
      <c r="J32" s="71"/>
    </row>
  </sheetData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63" t="s">
        <v>43</v>
      </c>
    </row>
    <row r="4" spans="1:12" x14ac:dyDescent="0.25">
      <c r="B4" s="68">
        <v>41699</v>
      </c>
      <c r="C4" s="68">
        <v>41791</v>
      </c>
      <c r="D4" s="68">
        <v>41883</v>
      </c>
      <c r="E4" s="68">
        <v>41974</v>
      </c>
      <c r="F4" s="68">
        <v>42064</v>
      </c>
      <c r="G4" s="68">
        <v>42156</v>
      </c>
      <c r="H4" s="68">
        <v>42248</v>
      </c>
      <c r="I4" s="68">
        <v>42339</v>
      </c>
      <c r="J4" s="68">
        <v>42430</v>
      </c>
      <c r="K4" s="68">
        <v>42522</v>
      </c>
      <c r="L4" s="68">
        <v>42614</v>
      </c>
    </row>
    <row r="5" spans="1:12" ht="15" customHeight="1" x14ac:dyDescent="0.25">
      <c r="A5" s="5" t="s">
        <v>2</v>
      </c>
      <c r="B5" s="69">
        <v>22.222222222222221</v>
      </c>
      <c r="C5" s="69">
        <v>-9.0909090909090917</v>
      </c>
      <c r="D5" s="69">
        <v>0</v>
      </c>
      <c r="E5" s="69">
        <v>-14.285714285714285</v>
      </c>
      <c r="F5" s="69">
        <v>42.857142857142854</v>
      </c>
      <c r="G5" s="69">
        <v>-8.3333333333333321</v>
      </c>
      <c r="H5" s="69">
        <v>9.0909090909090917</v>
      </c>
      <c r="I5" s="69">
        <v>-22.222222222222221</v>
      </c>
      <c r="J5" s="69">
        <v>22.222222222222221</v>
      </c>
      <c r="K5" s="244">
        <v>-40</v>
      </c>
      <c r="L5" s="244">
        <v>-42.857142857142854</v>
      </c>
    </row>
    <row r="6" spans="1:12" x14ac:dyDescent="0.25">
      <c r="A6" s="5" t="s">
        <v>3</v>
      </c>
      <c r="B6" s="69">
        <v>44.444444444444443</v>
      </c>
      <c r="C6" s="69">
        <v>9.0909090909090917</v>
      </c>
      <c r="D6" s="69">
        <v>9.0909090909090917</v>
      </c>
      <c r="E6" s="69">
        <v>28.571428571428569</v>
      </c>
      <c r="F6" s="69">
        <v>28.571428571428569</v>
      </c>
      <c r="G6" s="69">
        <v>16.666666666666664</v>
      </c>
      <c r="H6" s="69">
        <v>45.454545454545453</v>
      </c>
      <c r="I6" s="69">
        <v>22.222222222222221</v>
      </c>
      <c r="J6" s="69">
        <v>22.222222222222221</v>
      </c>
      <c r="K6" s="244">
        <v>50</v>
      </c>
      <c r="L6" s="244">
        <v>-28.571428571428569</v>
      </c>
    </row>
    <row r="7" spans="1:12" x14ac:dyDescent="0.25">
      <c r="A7" s="5" t="s">
        <v>4</v>
      </c>
      <c r="B7" s="69">
        <v>0</v>
      </c>
      <c r="C7" s="69">
        <v>0</v>
      </c>
      <c r="D7" s="69">
        <v>0</v>
      </c>
      <c r="E7" s="69">
        <v>14.285714285714285</v>
      </c>
      <c r="F7" s="69">
        <v>0</v>
      </c>
      <c r="G7" s="69">
        <v>8.3333333333333321</v>
      </c>
      <c r="H7" s="69">
        <v>9.0909090909090917</v>
      </c>
      <c r="I7" s="69">
        <v>0</v>
      </c>
      <c r="J7" s="69">
        <v>11.111111111111111</v>
      </c>
      <c r="K7" s="244">
        <v>-10</v>
      </c>
      <c r="L7" s="244">
        <v>0</v>
      </c>
    </row>
    <row r="8" spans="1:12" x14ac:dyDescent="0.25">
      <c r="A8" s="5" t="s">
        <v>5</v>
      </c>
      <c r="B8" s="69">
        <v>11.111111111111111</v>
      </c>
      <c r="C8" s="69">
        <v>0</v>
      </c>
      <c r="D8" s="69">
        <v>0</v>
      </c>
      <c r="E8" s="69">
        <v>14.285714285714285</v>
      </c>
      <c r="F8" s="69">
        <v>-14.285714285714285</v>
      </c>
      <c r="G8" s="69">
        <v>-16.666666666666664</v>
      </c>
      <c r="H8" s="69">
        <v>-9.0909090909090917</v>
      </c>
      <c r="I8" s="69">
        <v>-11.111111111111111</v>
      </c>
      <c r="J8" s="69">
        <v>11.111111111111111</v>
      </c>
      <c r="K8" s="244">
        <v>20</v>
      </c>
      <c r="L8" s="244">
        <v>14.285714285714285</v>
      </c>
    </row>
    <row r="9" spans="1:12" x14ac:dyDescent="0.25">
      <c r="I9" s="69"/>
    </row>
    <row r="11" spans="1:12" x14ac:dyDescent="0.25">
      <c r="B11" s="77" t="s">
        <v>50</v>
      </c>
      <c r="C11" s="71"/>
      <c r="D11" s="71"/>
      <c r="E11" s="71"/>
      <c r="F11" s="71"/>
      <c r="G11" s="71"/>
      <c r="H11" s="71"/>
      <c r="I11" s="71"/>
    </row>
    <row r="12" spans="1:12" x14ac:dyDescent="0.25">
      <c r="B12" s="71"/>
      <c r="C12" s="71"/>
      <c r="D12" s="71"/>
      <c r="E12" s="71"/>
      <c r="F12" s="71"/>
      <c r="G12" s="71"/>
      <c r="H12" s="71"/>
      <c r="I12" s="71"/>
    </row>
    <row r="13" spans="1:12" x14ac:dyDescent="0.25">
      <c r="B13" s="77" t="s">
        <v>46</v>
      </c>
      <c r="C13" s="71"/>
      <c r="D13" s="71"/>
      <c r="E13" s="71"/>
      <c r="F13" s="71"/>
      <c r="G13" s="71"/>
      <c r="H13" s="71"/>
      <c r="I13" s="71"/>
    </row>
    <row r="14" spans="1:12" x14ac:dyDescent="0.25">
      <c r="B14" s="71"/>
      <c r="C14" s="71"/>
      <c r="D14" s="71"/>
      <c r="E14" s="71"/>
      <c r="F14" s="71"/>
      <c r="G14" s="71"/>
      <c r="H14" s="71"/>
      <c r="I14" s="71"/>
    </row>
    <row r="15" spans="1:12" x14ac:dyDescent="0.25">
      <c r="B15" s="71"/>
      <c r="C15" s="71"/>
      <c r="D15" s="71"/>
      <c r="E15" s="71"/>
      <c r="F15" s="71"/>
      <c r="G15" s="71"/>
      <c r="H15" s="71"/>
      <c r="I15" s="71"/>
    </row>
    <row r="16" spans="1:12" x14ac:dyDescent="0.25">
      <c r="B16" s="71"/>
      <c r="C16" s="71"/>
      <c r="D16" s="71"/>
      <c r="E16" s="71"/>
      <c r="F16" s="71"/>
      <c r="G16" s="71"/>
      <c r="H16" s="71"/>
      <c r="I16" s="71"/>
    </row>
    <row r="17" spans="2:9" x14ac:dyDescent="0.25">
      <c r="B17" s="71"/>
      <c r="C17" s="71"/>
      <c r="D17" s="71"/>
      <c r="E17" s="71"/>
      <c r="F17" s="71"/>
      <c r="G17" s="71"/>
      <c r="H17" s="71"/>
      <c r="I17" s="71"/>
    </row>
    <row r="18" spans="2:9" x14ac:dyDescent="0.25">
      <c r="B18" s="71"/>
      <c r="C18" s="71"/>
      <c r="D18" s="71"/>
      <c r="E18" s="71"/>
      <c r="F18" s="71"/>
      <c r="G18" s="71"/>
      <c r="H18" s="71"/>
      <c r="I18" s="71"/>
    </row>
    <row r="19" spans="2:9" x14ac:dyDescent="0.25">
      <c r="B19" s="71"/>
      <c r="C19" s="71"/>
      <c r="D19" s="71"/>
      <c r="E19" s="71"/>
      <c r="F19" s="71"/>
      <c r="G19" s="71"/>
      <c r="H19" s="71"/>
      <c r="I19" s="71"/>
    </row>
    <row r="20" spans="2:9" x14ac:dyDescent="0.25">
      <c r="B20" s="71"/>
      <c r="C20" s="71"/>
      <c r="D20" s="71"/>
      <c r="E20" s="71"/>
      <c r="F20" s="71"/>
      <c r="G20" s="71"/>
      <c r="H20" s="71"/>
      <c r="I20" s="71"/>
    </row>
    <row r="21" spans="2:9" x14ac:dyDescent="0.25">
      <c r="B21" s="71"/>
      <c r="C21" s="71"/>
      <c r="D21" s="71"/>
      <c r="E21" s="71"/>
      <c r="F21" s="71"/>
      <c r="G21" s="71"/>
      <c r="H21" s="71"/>
      <c r="I21" s="71"/>
    </row>
    <row r="22" spans="2:9" x14ac:dyDescent="0.25">
      <c r="B22" s="71"/>
      <c r="C22" s="71"/>
      <c r="D22" s="71"/>
      <c r="E22" s="71"/>
      <c r="F22" s="71"/>
      <c r="G22" s="71"/>
      <c r="H22" s="71"/>
      <c r="I22" s="71"/>
    </row>
    <row r="23" spans="2:9" x14ac:dyDescent="0.25">
      <c r="B23" s="71"/>
      <c r="C23" s="71"/>
      <c r="D23" s="71"/>
      <c r="E23" s="71"/>
      <c r="F23" s="71"/>
      <c r="G23" s="71"/>
      <c r="H23" s="71"/>
      <c r="I23" s="71"/>
    </row>
    <row r="24" spans="2:9" x14ac:dyDescent="0.25">
      <c r="B24" s="71"/>
      <c r="C24" s="71"/>
      <c r="D24" s="71"/>
      <c r="E24" s="71"/>
      <c r="F24" s="71"/>
      <c r="G24" s="71"/>
      <c r="H24" s="71"/>
      <c r="I24" s="71"/>
    </row>
    <row r="25" spans="2:9" x14ac:dyDescent="0.25">
      <c r="B25" s="71"/>
      <c r="C25" s="71"/>
      <c r="D25" s="71"/>
      <c r="E25" s="71"/>
      <c r="F25" s="71"/>
      <c r="G25" s="71"/>
      <c r="H25" s="71"/>
      <c r="I25" s="71"/>
    </row>
    <row r="26" spans="2:9" x14ac:dyDescent="0.25">
      <c r="B26" s="71"/>
      <c r="C26" s="71"/>
      <c r="D26" s="71"/>
      <c r="E26" s="71"/>
      <c r="F26" s="71"/>
      <c r="G26" s="71"/>
      <c r="H26" s="71"/>
      <c r="I26" s="71"/>
    </row>
    <row r="27" spans="2:9" x14ac:dyDescent="0.25">
      <c r="B27" s="71"/>
      <c r="C27" s="71"/>
      <c r="D27" s="71"/>
      <c r="E27" s="71"/>
      <c r="F27" s="71"/>
      <c r="G27" s="71"/>
      <c r="H27" s="71"/>
      <c r="I27" s="71"/>
    </row>
    <row r="28" spans="2:9" x14ac:dyDescent="0.25">
      <c r="B28" s="71"/>
      <c r="C28" s="71"/>
      <c r="D28" s="71"/>
      <c r="E28" s="71"/>
      <c r="F28" s="71"/>
      <c r="G28" s="71"/>
      <c r="H28" s="71"/>
      <c r="I28" s="71"/>
    </row>
    <row r="29" spans="2:9" x14ac:dyDescent="0.25">
      <c r="B29" s="71"/>
      <c r="C29" s="71"/>
      <c r="D29" s="71"/>
      <c r="E29" s="71"/>
      <c r="F29" s="71"/>
      <c r="G29" s="71"/>
      <c r="H29" s="71"/>
      <c r="I29" s="71"/>
    </row>
    <row r="30" spans="2:9" x14ac:dyDescent="0.25">
      <c r="B30" s="71"/>
      <c r="C30" s="71"/>
      <c r="D30" s="71"/>
      <c r="E30" s="71"/>
      <c r="F30" s="71"/>
      <c r="G30" s="71"/>
      <c r="H30" s="71"/>
      <c r="I30" s="71"/>
    </row>
    <row r="31" spans="2:9" x14ac:dyDescent="0.25">
      <c r="B31" s="71"/>
      <c r="C31" s="71"/>
      <c r="D31" s="71"/>
      <c r="E31" s="71"/>
      <c r="F31" s="71"/>
      <c r="G31" s="71"/>
      <c r="H31" s="71"/>
      <c r="I31" s="71"/>
    </row>
    <row r="32" spans="2:9" x14ac:dyDescent="0.25">
      <c r="B32" s="95" t="s">
        <v>124</v>
      </c>
      <c r="C32" s="71"/>
      <c r="D32" s="71"/>
      <c r="E32" s="71"/>
      <c r="F32" s="71"/>
      <c r="G32" s="71"/>
      <c r="H32" s="71"/>
      <c r="I32" s="7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63" t="s">
        <v>43</v>
      </c>
    </row>
    <row r="4" spans="1:12" x14ac:dyDescent="0.25">
      <c r="B4" s="68">
        <v>41699</v>
      </c>
      <c r="C4" s="68">
        <v>41791</v>
      </c>
      <c r="D4" s="68">
        <v>41883</v>
      </c>
      <c r="E4" s="68">
        <v>41974</v>
      </c>
      <c r="F4" s="68">
        <v>42064</v>
      </c>
      <c r="G4" s="68">
        <v>42156</v>
      </c>
      <c r="H4" s="68">
        <v>42248</v>
      </c>
      <c r="I4" s="68">
        <v>42339</v>
      </c>
      <c r="J4" s="68">
        <v>42430</v>
      </c>
      <c r="K4" s="68">
        <v>42522</v>
      </c>
      <c r="L4" s="68">
        <v>42614</v>
      </c>
    </row>
    <row r="5" spans="1:12" ht="15" customHeight="1" x14ac:dyDescent="0.25">
      <c r="A5" s="5" t="s">
        <v>2</v>
      </c>
      <c r="B5" s="62">
        <v>0</v>
      </c>
      <c r="C5" s="62">
        <v>-20</v>
      </c>
      <c r="D5" s="62">
        <v>0</v>
      </c>
      <c r="E5" s="62">
        <v>0</v>
      </c>
      <c r="F5" s="62">
        <v>-50</v>
      </c>
      <c r="G5" s="62">
        <v>0</v>
      </c>
      <c r="H5" s="62">
        <v>-40</v>
      </c>
      <c r="I5" s="62">
        <v>40</v>
      </c>
      <c r="J5" s="62">
        <v>0</v>
      </c>
      <c r="K5" s="5">
        <v>-20</v>
      </c>
      <c r="L5" s="5">
        <v>25</v>
      </c>
    </row>
    <row r="6" spans="1:12" x14ac:dyDescent="0.25">
      <c r="A6" s="5" t="s">
        <v>3</v>
      </c>
      <c r="B6" s="62">
        <v>40</v>
      </c>
      <c r="C6" s="62">
        <v>20</v>
      </c>
      <c r="D6" s="62">
        <v>-25</v>
      </c>
      <c r="E6" s="62">
        <v>-50</v>
      </c>
      <c r="F6" s="62">
        <v>-50</v>
      </c>
      <c r="G6" s="62">
        <v>0</v>
      </c>
      <c r="H6" s="62">
        <v>-60</v>
      </c>
      <c r="I6" s="62">
        <v>-20</v>
      </c>
      <c r="J6" s="62">
        <v>-20</v>
      </c>
      <c r="K6" s="5">
        <v>-60</v>
      </c>
      <c r="L6" s="5">
        <v>0</v>
      </c>
    </row>
    <row r="7" spans="1:12" x14ac:dyDescent="0.25">
      <c r="A7" s="5" t="s">
        <v>4</v>
      </c>
      <c r="B7" s="62">
        <v>-40</v>
      </c>
      <c r="C7" s="62">
        <v>-40</v>
      </c>
      <c r="D7" s="62">
        <v>-75</v>
      </c>
      <c r="E7" s="62">
        <v>-50</v>
      </c>
      <c r="F7" s="62">
        <v>-25</v>
      </c>
      <c r="G7" s="62">
        <v>-25</v>
      </c>
      <c r="H7" s="62">
        <v>-40</v>
      </c>
      <c r="I7" s="62">
        <v>-20</v>
      </c>
      <c r="J7" s="62">
        <v>-40</v>
      </c>
      <c r="K7" s="5">
        <v>-60</v>
      </c>
      <c r="L7" s="5">
        <v>-50</v>
      </c>
    </row>
    <row r="8" spans="1:12" x14ac:dyDescent="0.25">
      <c r="A8" s="5" t="s">
        <v>5</v>
      </c>
      <c r="B8" s="62">
        <v>0</v>
      </c>
      <c r="C8" s="62">
        <v>20</v>
      </c>
      <c r="D8" s="62">
        <v>-25</v>
      </c>
      <c r="E8" s="62">
        <v>0</v>
      </c>
      <c r="F8" s="62">
        <v>-50</v>
      </c>
      <c r="G8" s="62">
        <v>25</v>
      </c>
      <c r="H8" s="62">
        <v>-60</v>
      </c>
      <c r="I8" s="62">
        <v>-20</v>
      </c>
      <c r="J8" s="62">
        <v>-20</v>
      </c>
      <c r="K8" s="5">
        <v>-40</v>
      </c>
      <c r="L8" s="5">
        <v>-25</v>
      </c>
    </row>
    <row r="9" spans="1:12" x14ac:dyDescent="0.25">
      <c r="B9" s="62"/>
      <c r="C9" s="62"/>
      <c r="D9" s="62"/>
      <c r="E9" s="62"/>
      <c r="F9" s="62"/>
      <c r="G9" s="62"/>
    </row>
    <row r="11" spans="1:12" x14ac:dyDescent="0.25">
      <c r="B11" s="77" t="s">
        <v>50</v>
      </c>
      <c r="C11" s="71"/>
      <c r="D11" s="71"/>
      <c r="E11" s="71"/>
      <c r="F11" s="71"/>
      <c r="G11" s="71"/>
      <c r="H11" s="71"/>
      <c r="I11" s="71"/>
    </row>
    <row r="12" spans="1:12" x14ac:dyDescent="0.25">
      <c r="B12" s="71"/>
      <c r="C12" s="71"/>
      <c r="D12" s="71"/>
      <c r="E12" s="71"/>
      <c r="F12" s="71"/>
      <c r="G12" s="71"/>
      <c r="H12" s="71"/>
      <c r="I12" s="71"/>
    </row>
    <row r="13" spans="1:12" x14ac:dyDescent="0.25">
      <c r="B13" s="77" t="s">
        <v>47</v>
      </c>
      <c r="C13" s="71"/>
      <c r="D13" s="71"/>
      <c r="E13" s="71"/>
      <c r="F13" s="71"/>
      <c r="G13" s="71"/>
      <c r="H13" s="71"/>
      <c r="I13" s="71"/>
    </row>
    <row r="14" spans="1:12" x14ac:dyDescent="0.25">
      <c r="B14" s="71"/>
      <c r="C14" s="71"/>
      <c r="D14" s="71"/>
      <c r="E14" s="71"/>
      <c r="F14" s="71"/>
      <c r="G14" s="71"/>
      <c r="H14" s="71"/>
      <c r="I14" s="71"/>
    </row>
    <row r="15" spans="1:12" x14ac:dyDescent="0.25">
      <c r="B15" s="71"/>
      <c r="C15" s="71"/>
      <c r="D15" s="71"/>
      <c r="E15" s="71"/>
      <c r="F15" s="71"/>
      <c r="G15" s="71"/>
      <c r="H15" s="71"/>
      <c r="I15" s="71"/>
    </row>
    <row r="16" spans="1:12" x14ac:dyDescent="0.25">
      <c r="B16" s="71"/>
      <c r="C16" s="71"/>
      <c r="D16" s="71"/>
      <c r="E16" s="71"/>
      <c r="F16" s="71"/>
      <c r="G16" s="71"/>
      <c r="H16" s="71"/>
      <c r="I16" s="71"/>
    </row>
    <row r="17" spans="2:9" x14ac:dyDescent="0.25">
      <c r="B17" s="71"/>
      <c r="C17" s="71"/>
      <c r="D17" s="71"/>
      <c r="E17" s="71"/>
      <c r="F17" s="71"/>
      <c r="G17" s="71"/>
      <c r="H17" s="71"/>
      <c r="I17" s="71"/>
    </row>
    <row r="18" spans="2:9" x14ac:dyDescent="0.25">
      <c r="B18" s="71"/>
      <c r="C18" s="71"/>
      <c r="D18" s="71"/>
      <c r="E18" s="71"/>
      <c r="F18" s="71"/>
      <c r="G18" s="71"/>
      <c r="H18" s="71"/>
      <c r="I18" s="71"/>
    </row>
    <row r="19" spans="2:9" x14ac:dyDescent="0.25">
      <c r="B19" s="71"/>
      <c r="C19" s="71"/>
      <c r="D19" s="71"/>
      <c r="E19" s="71"/>
      <c r="F19" s="71"/>
      <c r="G19" s="71"/>
      <c r="H19" s="71"/>
      <c r="I19" s="71"/>
    </row>
    <row r="20" spans="2:9" x14ac:dyDescent="0.25">
      <c r="B20" s="71"/>
      <c r="C20" s="71"/>
      <c r="D20" s="71"/>
      <c r="E20" s="71"/>
      <c r="F20" s="71"/>
      <c r="G20" s="71"/>
      <c r="H20" s="71"/>
      <c r="I20" s="71"/>
    </row>
    <row r="21" spans="2:9" x14ac:dyDescent="0.25">
      <c r="B21" s="71"/>
      <c r="C21" s="71"/>
      <c r="D21" s="71"/>
      <c r="E21" s="71"/>
      <c r="F21" s="71"/>
      <c r="G21" s="71"/>
      <c r="H21" s="71"/>
      <c r="I21" s="71"/>
    </row>
    <row r="22" spans="2:9" x14ac:dyDescent="0.25">
      <c r="B22" s="71"/>
      <c r="C22" s="71"/>
      <c r="D22" s="71"/>
      <c r="E22" s="71"/>
      <c r="F22" s="71"/>
      <c r="G22" s="71"/>
      <c r="H22" s="71"/>
      <c r="I22" s="71"/>
    </row>
    <row r="23" spans="2:9" x14ac:dyDescent="0.25">
      <c r="B23" s="71"/>
      <c r="C23" s="71"/>
      <c r="D23" s="71"/>
      <c r="E23" s="71"/>
      <c r="F23" s="71"/>
      <c r="G23" s="71"/>
      <c r="H23" s="71"/>
      <c r="I23" s="71"/>
    </row>
    <row r="24" spans="2:9" x14ac:dyDescent="0.25">
      <c r="B24" s="71"/>
      <c r="C24" s="71"/>
      <c r="D24" s="71"/>
      <c r="E24" s="71"/>
      <c r="F24" s="71"/>
      <c r="G24" s="71"/>
      <c r="H24" s="71"/>
      <c r="I24" s="71"/>
    </row>
    <row r="25" spans="2:9" x14ac:dyDescent="0.25">
      <c r="B25" s="71"/>
      <c r="C25" s="71"/>
      <c r="D25" s="71"/>
      <c r="E25" s="71"/>
      <c r="F25" s="71"/>
      <c r="G25" s="71"/>
      <c r="H25" s="71"/>
      <c r="I25" s="71"/>
    </row>
    <row r="26" spans="2:9" x14ac:dyDescent="0.25">
      <c r="B26" s="71"/>
      <c r="C26" s="71"/>
      <c r="D26" s="71"/>
      <c r="E26" s="71"/>
      <c r="F26" s="71"/>
      <c r="G26" s="71"/>
      <c r="H26" s="71"/>
      <c r="I26" s="71"/>
    </row>
    <row r="27" spans="2:9" x14ac:dyDescent="0.25">
      <c r="B27" s="71"/>
      <c r="C27" s="71"/>
      <c r="D27" s="71"/>
      <c r="E27" s="71"/>
      <c r="F27" s="71"/>
      <c r="G27" s="71"/>
      <c r="H27" s="71"/>
      <c r="I27" s="71"/>
    </row>
    <row r="28" spans="2:9" x14ac:dyDescent="0.25">
      <c r="B28" s="71"/>
      <c r="C28" s="71"/>
      <c r="D28" s="71"/>
      <c r="E28" s="71"/>
      <c r="F28" s="71"/>
      <c r="G28" s="71"/>
      <c r="H28" s="71"/>
      <c r="I28" s="71"/>
    </row>
    <row r="29" spans="2:9" x14ac:dyDescent="0.25">
      <c r="B29" s="71"/>
      <c r="C29" s="71"/>
      <c r="D29" s="71"/>
      <c r="E29" s="71"/>
      <c r="F29" s="71"/>
      <c r="G29" s="71"/>
      <c r="H29" s="71"/>
      <c r="I29" s="71"/>
    </row>
    <row r="30" spans="2:9" x14ac:dyDescent="0.25">
      <c r="B30" s="71"/>
      <c r="C30" s="71"/>
      <c r="D30" s="71"/>
      <c r="E30" s="71"/>
      <c r="F30" s="71"/>
      <c r="G30" s="71"/>
      <c r="H30" s="71"/>
      <c r="I30" s="71"/>
    </row>
    <row r="31" spans="2:9" x14ac:dyDescent="0.25">
      <c r="B31" s="71"/>
      <c r="C31" s="71"/>
      <c r="D31" s="71"/>
      <c r="E31" s="71"/>
      <c r="F31" s="71"/>
      <c r="G31" s="71"/>
      <c r="H31" s="71"/>
      <c r="I31" s="71"/>
    </row>
    <row r="32" spans="2:9" x14ac:dyDescent="0.25">
      <c r="B32" s="91" t="s">
        <v>124</v>
      </c>
      <c r="C32" s="71"/>
      <c r="D32" s="71"/>
      <c r="E32" s="71"/>
      <c r="F32" s="71"/>
      <c r="G32" s="71"/>
      <c r="H32" s="71"/>
      <c r="I32" s="7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58"/>
  <sheetViews>
    <sheetView view="pageBreakPreview" topLeftCell="A31" zoomScale="85" zoomScaleNormal="70" zoomScaleSheetLayoutView="85" workbookViewId="0">
      <selection activeCell="I21" sqref="I21"/>
    </sheetView>
  </sheetViews>
  <sheetFormatPr baseColWidth="10" defaultRowHeight="15" x14ac:dyDescent="0.25"/>
  <cols>
    <col min="1" max="1" width="11.42578125" style="1"/>
    <col min="2" max="2" width="28.28515625" style="1" bestFit="1" customWidth="1"/>
    <col min="3" max="3" width="28.28515625" style="1" customWidth="1"/>
    <col min="4" max="4" width="12.42578125" style="1" bestFit="1" customWidth="1"/>
    <col min="5" max="5" width="19.85546875" style="1" bestFit="1" customWidth="1"/>
    <col min="6" max="6" width="18.140625" style="1" customWidth="1"/>
    <col min="7" max="7" width="27.140625" style="1" bestFit="1" customWidth="1"/>
    <col min="8" max="8" width="15.7109375" style="1" bestFit="1" customWidth="1"/>
    <col min="9" max="9" width="29.7109375" style="1" bestFit="1" customWidth="1"/>
    <col min="10" max="10" width="12.7109375" style="1" bestFit="1" customWidth="1"/>
    <col min="11" max="11" width="20.7109375" style="1" bestFit="1" customWidth="1"/>
    <col min="12" max="12" width="22.7109375" style="1" bestFit="1" customWidth="1"/>
    <col min="13" max="13" width="14.7109375" style="1" bestFit="1" customWidth="1"/>
    <col min="14" max="16384" width="11.42578125" style="1"/>
  </cols>
  <sheetData>
    <row r="2" spans="1:13" x14ac:dyDescent="0.25">
      <c r="C2" s="2"/>
      <c r="D2" s="12"/>
      <c r="G2" s="1">
        <v>-1</v>
      </c>
    </row>
    <row r="3" spans="1:13" x14ac:dyDescent="0.25">
      <c r="C3" s="194"/>
      <c r="D3" s="12"/>
      <c r="E3" s="12"/>
    </row>
    <row r="4" spans="1:13" x14ac:dyDescent="0.25">
      <c r="D4" s="194"/>
      <c r="E4" s="12"/>
      <c r="F4" s="12"/>
      <c r="K4" s="1">
        <v>100</v>
      </c>
    </row>
    <row r="5" spans="1:13" ht="15" customHeight="1" x14ac:dyDescent="0.25">
      <c r="D5" s="194"/>
      <c r="E5" s="12"/>
      <c r="F5" s="12"/>
      <c r="H5" s="399" t="s">
        <v>101</v>
      </c>
      <c r="I5" s="399"/>
      <c r="J5" s="399"/>
      <c r="K5" s="399"/>
    </row>
    <row r="6" spans="1:13" x14ac:dyDescent="0.25">
      <c r="A6" s="133" t="s">
        <v>0</v>
      </c>
      <c r="B6" s="195" t="s">
        <v>122</v>
      </c>
      <c r="C6" s="195" t="s">
        <v>103</v>
      </c>
      <c r="F6" s="400" t="s">
        <v>104</v>
      </c>
      <c r="G6" s="401"/>
      <c r="H6" s="400" t="s">
        <v>105</v>
      </c>
      <c r="I6" s="400"/>
    </row>
    <row r="7" spans="1:13" x14ac:dyDescent="0.25">
      <c r="A7" s="13" t="s">
        <v>14</v>
      </c>
      <c r="B7" s="197">
        <f t="shared" ref="B7:B17" si="0">+VLOOKUP($A7,$F$7:$H$17,2,0)</f>
        <v>3.8</v>
      </c>
      <c r="C7" s="197">
        <f t="shared" ref="C7:C17" si="1">+VLOOKUP($A7,$F$7:$H$17,3,0)</f>
        <v>33.299999999999997</v>
      </c>
      <c r="F7" s="196" t="s">
        <v>6</v>
      </c>
      <c r="G7" s="30">
        <v>2.8666666666666667</v>
      </c>
      <c r="H7" s="30">
        <v>0</v>
      </c>
      <c r="J7" s="402"/>
      <c r="K7" s="402"/>
      <c r="L7" s="402"/>
      <c r="M7" s="402"/>
    </row>
    <row r="8" spans="1:13" x14ac:dyDescent="0.25">
      <c r="A8" s="13" t="s">
        <v>11</v>
      </c>
      <c r="B8" s="197">
        <f t="shared" si="0"/>
        <v>3.2666666666666666</v>
      </c>
      <c r="C8" s="197">
        <f t="shared" si="1"/>
        <v>13.3</v>
      </c>
      <c r="F8" s="196" t="s">
        <v>7</v>
      </c>
      <c r="G8" s="30">
        <v>3.1333333333333333</v>
      </c>
      <c r="H8" s="30">
        <v>13.3</v>
      </c>
      <c r="I8" s="13"/>
      <c r="J8" s="13"/>
      <c r="K8" s="13"/>
      <c r="L8" s="13"/>
    </row>
    <row r="9" spans="1:13" x14ac:dyDescent="0.25">
      <c r="A9" s="196" t="s">
        <v>8</v>
      </c>
      <c r="B9" s="197">
        <f t="shared" si="0"/>
        <v>3.2666666666666666</v>
      </c>
      <c r="C9" s="197">
        <f t="shared" si="1"/>
        <v>20</v>
      </c>
      <c r="F9" s="196" t="s">
        <v>8</v>
      </c>
      <c r="G9" s="30">
        <v>3.2666666666666666</v>
      </c>
      <c r="H9" s="30">
        <v>20</v>
      </c>
      <c r="I9" s="13"/>
      <c r="J9" s="13"/>
      <c r="K9" s="13"/>
      <c r="L9" s="13"/>
    </row>
    <row r="10" spans="1:13" x14ac:dyDescent="0.25">
      <c r="A10" s="13" t="s">
        <v>7</v>
      </c>
      <c r="B10" s="197">
        <f t="shared" si="0"/>
        <v>3.1333333333333333</v>
      </c>
      <c r="C10" s="197">
        <f t="shared" si="1"/>
        <v>13.3</v>
      </c>
      <c r="F10" s="196" t="s">
        <v>9</v>
      </c>
      <c r="G10" s="30">
        <v>2.7333333333333334</v>
      </c>
      <c r="H10" s="30">
        <v>6.7</v>
      </c>
      <c r="I10" s="13"/>
      <c r="J10" s="13"/>
      <c r="K10" s="13"/>
      <c r="L10" s="13"/>
    </row>
    <row r="11" spans="1:13" x14ac:dyDescent="0.25">
      <c r="A11" s="14" t="s">
        <v>6</v>
      </c>
      <c r="B11" s="197">
        <f t="shared" si="0"/>
        <v>2.8666666666666667</v>
      </c>
      <c r="C11" s="197">
        <f t="shared" si="1"/>
        <v>0</v>
      </c>
      <c r="F11" s="196" t="s">
        <v>10</v>
      </c>
      <c r="G11" s="30">
        <v>2.0666666666666669</v>
      </c>
      <c r="H11" s="30">
        <v>93.3</v>
      </c>
      <c r="I11" s="13"/>
      <c r="J11" s="13"/>
      <c r="K11" s="13"/>
      <c r="L11" s="13"/>
    </row>
    <row r="12" spans="1:13" x14ac:dyDescent="0.25">
      <c r="A12" s="13" t="s">
        <v>12</v>
      </c>
      <c r="B12" s="197">
        <f t="shared" si="0"/>
        <v>2.8</v>
      </c>
      <c r="C12" s="197">
        <f t="shared" si="1"/>
        <v>0</v>
      </c>
      <c r="F12" s="196" t="s">
        <v>12</v>
      </c>
      <c r="G12" s="30">
        <v>2.8</v>
      </c>
      <c r="H12" s="30">
        <v>0</v>
      </c>
      <c r="I12" s="13"/>
      <c r="J12" s="13"/>
      <c r="K12" s="13"/>
      <c r="L12" s="13"/>
    </row>
    <row r="13" spans="1:13" x14ac:dyDescent="0.25">
      <c r="A13" s="13" t="s">
        <v>9</v>
      </c>
      <c r="B13" s="197">
        <f t="shared" si="0"/>
        <v>2.7333333333333334</v>
      </c>
      <c r="C13" s="197">
        <f t="shared" si="1"/>
        <v>6.7</v>
      </c>
      <c r="F13" s="196" t="s">
        <v>11</v>
      </c>
      <c r="G13" s="30">
        <v>3.2666666666666666</v>
      </c>
      <c r="H13" s="30">
        <v>13.3</v>
      </c>
      <c r="I13" s="13"/>
      <c r="J13" s="13"/>
      <c r="K13" s="13"/>
      <c r="L13" s="13"/>
    </row>
    <row r="14" spans="1:13" x14ac:dyDescent="0.25">
      <c r="A14" s="13" t="s">
        <v>13</v>
      </c>
      <c r="B14" s="197">
        <f t="shared" si="0"/>
        <v>2.6666666666666665</v>
      </c>
      <c r="C14" s="197">
        <f t="shared" si="1"/>
        <v>20</v>
      </c>
      <c r="F14" s="196" t="s">
        <v>13</v>
      </c>
      <c r="G14" s="30">
        <v>2.6666666666666665</v>
      </c>
      <c r="H14" s="30">
        <v>20</v>
      </c>
      <c r="I14" s="13"/>
      <c r="J14" s="13"/>
      <c r="K14" s="13"/>
      <c r="L14" s="13"/>
    </row>
    <row r="15" spans="1:13" x14ac:dyDescent="0.25">
      <c r="A15" s="13" t="s">
        <v>98</v>
      </c>
      <c r="B15" s="197">
        <f t="shared" si="0"/>
        <v>2.0666666666666669</v>
      </c>
      <c r="C15" s="197">
        <f t="shared" si="1"/>
        <v>46.7</v>
      </c>
      <c r="F15" s="196" t="s">
        <v>98</v>
      </c>
      <c r="G15" s="30">
        <v>2.0666666666666669</v>
      </c>
      <c r="H15" s="30">
        <v>46.7</v>
      </c>
      <c r="I15" s="13"/>
      <c r="J15" s="13"/>
      <c r="K15" s="13"/>
      <c r="L15" s="13"/>
    </row>
    <row r="16" spans="1:13" x14ac:dyDescent="0.25">
      <c r="A16" s="196" t="s">
        <v>10</v>
      </c>
      <c r="B16" s="197">
        <f t="shared" si="0"/>
        <v>2.0666666666666669</v>
      </c>
      <c r="C16" s="197">
        <f t="shared" si="1"/>
        <v>93.3</v>
      </c>
      <c r="F16" s="196" t="s">
        <v>14</v>
      </c>
      <c r="G16" s="30">
        <v>3.8</v>
      </c>
      <c r="H16" s="30">
        <v>33.299999999999997</v>
      </c>
      <c r="I16" s="13"/>
      <c r="J16" s="13"/>
      <c r="K16" s="13"/>
      <c r="L16" s="13"/>
    </row>
    <row r="17" spans="1:14" x14ac:dyDescent="0.25">
      <c r="A17" s="14" t="s">
        <v>15</v>
      </c>
      <c r="B17" s="197">
        <f t="shared" si="0"/>
        <v>4</v>
      </c>
      <c r="C17" s="197">
        <f t="shared" si="1"/>
        <v>13.3</v>
      </c>
      <c r="F17" s="196" t="s">
        <v>15</v>
      </c>
      <c r="G17" s="30">
        <v>4</v>
      </c>
      <c r="H17" s="30">
        <v>13.3</v>
      </c>
      <c r="I17" s="13"/>
      <c r="J17" s="13"/>
      <c r="K17" s="13"/>
      <c r="L17" s="13"/>
    </row>
    <row r="18" spans="1:14" x14ac:dyDescent="0.25">
      <c r="B18" s="198"/>
      <c r="C18" s="198"/>
      <c r="D18" s="15"/>
      <c r="E18" s="194"/>
      <c r="F18" s="15"/>
      <c r="H18" s="196"/>
      <c r="K18" s="13"/>
      <c r="L18" s="13"/>
      <c r="M18" s="13"/>
      <c r="N18" s="13"/>
    </row>
    <row r="19" spans="1:14" x14ac:dyDescent="0.25">
      <c r="F19" s="15"/>
      <c r="K19" s="13"/>
      <c r="L19" s="13"/>
      <c r="M19" s="13"/>
      <c r="N19" s="13"/>
    </row>
    <row r="20" spans="1:14" x14ac:dyDescent="0.25">
      <c r="B20" s="198"/>
      <c r="C20" s="198"/>
      <c r="D20" s="15"/>
      <c r="E20" s="15"/>
      <c r="F20" s="15"/>
      <c r="K20" s="13"/>
      <c r="L20" s="13"/>
      <c r="M20" s="13"/>
      <c r="N20" s="13"/>
    </row>
    <row r="21" spans="1:14" x14ac:dyDescent="0.25">
      <c r="B21" s="198"/>
      <c r="C21" s="15"/>
      <c r="D21" s="15"/>
      <c r="E21" s="15"/>
      <c r="J21" s="13"/>
      <c r="K21" s="13"/>
      <c r="L21" s="13"/>
      <c r="M21" s="13"/>
    </row>
    <row r="22" spans="1:14" x14ac:dyDescent="0.25">
      <c r="B22" s="199" t="s">
        <v>27</v>
      </c>
      <c r="C22" s="200"/>
      <c r="D22" s="200"/>
      <c r="E22" s="200"/>
      <c r="F22" s="71"/>
      <c r="J22" s="13"/>
      <c r="K22" s="13"/>
      <c r="L22" s="13"/>
      <c r="M22" s="13"/>
    </row>
    <row r="23" spans="1:14" x14ac:dyDescent="0.25">
      <c r="B23" s="73" t="s">
        <v>106</v>
      </c>
      <c r="C23" s="200"/>
      <c r="D23" s="200"/>
      <c r="E23" s="200"/>
      <c r="F23" s="71"/>
      <c r="J23" s="13"/>
      <c r="K23" s="13"/>
      <c r="L23" s="13"/>
      <c r="M23" s="13"/>
    </row>
    <row r="24" spans="1:14" x14ac:dyDescent="0.25">
      <c r="B24" s="71"/>
      <c r="C24" s="71"/>
      <c r="D24" s="71"/>
      <c r="E24" s="71"/>
      <c r="F24" s="71"/>
      <c r="J24" s="13"/>
      <c r="K24" s="13"/>
      <c r="L24" s="13"/>
      <c r="M24" s="13"/>
    </row>
    <row r="25" spans="1:14" x14ac:dyDescent="0.25">
      <c r="B25" s="71" t="s">
        <v>45</v>
      </c>
      <c r="C25" s="71"/>
      <c r="D25" s="71"/>
      <c r="E25" s="71"/>
      <c r="F25" s="71"/>
      <c r="J25" s="13"/>
      <c r="K25" s="13"/>
      <c r="L25" s="13"/>
      <c r="M25" s="13"/>
    </row>
    <row r="26" spans="1:14" x14ac:dyDescent="0.25">
      <c r="B26" s="71"/>
      <c r="C26" s="71"/>
      <c r="D26" s="71"/>
      <c r="E26" s="71"/>
      <c r="F26" s="71"/>
      <c r="J26" s="13"/>
      <c r="K26" s="13"/>
      <c r="L26" s="13"/>
      <c r="M26" s="13"/>
    </row>
    <row r="27" spans="1:14" x14ac:dyDescent="0.25">
      <c r="B27" s="71"/>
      <c r="C27" s="71"/>
      <c r="D27" s="71"/>
      <c r="E27" s="71"/>
      <c r="F27" s="71"/>
      <c r="J27" s="13"/>
      <c r="K27" s="13"/>
      <c r="L27" s="13"/>
      <c r="M27" s="13"/>
    </row>
    <row r="28" spans="1:14" x14ac:dyDescent="0.25">
      <c r="B28" s="71"/>
      <c r="C28" s="71"/>
      <c r="D28" s="71"/>
      <c r="E28" s="71"/>
      <c r="F28" s="71"/>
      <c r="J28" s="13"/>
      <c r="K28" s="13"/>
      <c r="L28" s="13"/>
      <c r="M28" s="13"/>
    </row>
    <row r="29" spans="1:14" x14ac:dyDescent="0.25">
      <c r="B29" s="71"/>
      <c r="C29" s="71"/>
      <c r="D29" s="71"/>
      <c r="E29" s="71"/>
      <c r="F29" s="71"/>
      <c r="K29" s="160"/>
      <c r="L29" s="197"/>
      <c r="M29" s="197"/>
    </row>
    <row r="30" spans="1:14" x14ac:dyDescent="0.25">
      <c r="B30" s="71"/>
      <c r="C30" s="71"/>
      <c r="D30" s="71"/>
      <c r="E30" s="71"/>
      <c r="F30" s="71"/>
      <c r="K30" s="160"/>
      <c r="L30" s="197"/>
      <c r="M30" s="197"/>
    </row>
    <row r="31" spans="1:14" x14ac:dyDescent="0.25">
      <c r="B31" s="71"/>
      <c r="C31" s="71"/>
      <c r="D31" s="71"/>
      <c r="E31" s="71"/>
      <c r="F31" s="71"/>
      <c r="L31" s="194"/>
    </row>
    <row r="32" spans="1:14" x14ac:dyDescent="0.25">
      <c r="B32" s="71"/>
      <c r="C32" s="71"/>
      <c r="D32" s="71"/>
      <c r="E32" s="71"/>
      <c r="F32" s="71"/>
    </row>
    <row r="33" spans="2:6" x14ac:dyDescent="0.25">
      <c r="B33" s="71"/>
      <c r="C33" s="71"/>
      <c r="D33" s="71"/>
      <c r="E33" s="71"/>
      <c r="F33" s="71"/>
    </row>
    <row r="34" spans="2:6" x14ac:dyDescent="0.25">
      <c r="B34" s="71"/>
      <c r="C34" s="71"/>
      <c r="D34" s="71"/>
      <c r="E34" s="71"/>
      <c r="F34" s="71"/>
    </row>
    <row r="35" spans="2:6" x14ac:dyDescent="0.25">
      <c r="B35" s="71"/>
      <c r="C35" s="71"/>
      <c r="D35" s="71"/>
      <c r="E35" s="71"/>
      <c r="F35" s="71"/>
    </row>
    <row r="36" spans="2:6" x14ac:dyDescent="0.25">
      <c r="B36" s="71"/>
      <c r="C36" s="71"/>
      <c r="D36" s="71"/>
      <c r="E36" s="71"/>
      <c r="F36" s="71"/>
    </row>
    <row r="37" spans="2:6" x14ac:dyDescent="0.25">
      <c r="B37" s="71"/>
      <c r="C37" s="71"/>
      <c r="D37" s="71"/>
      <c r="E37" s="71"/>
      <c r="F37" s="71"/>
    </row>
    <row r="38" spans="2:6" x14ac:dyDescent="0.25">
      <c r="B38" s="71"/>
      <c r="C38" s="71"/>
      <c r="D38" s="71"/>
      <c r="E38" s="71"/>
      <c r="F38" s="71"/>
    </row>
    <row r="39" spans="2:6" x14ac:dyDescent="0.25">
      <c r="B39" s="71"/>
      <c r="C39" s="71"/>
      <c r="D39" s="71"/>
      <c r="E39" s="71"/>
      <c r="F39" s="71"/>
    </row>
    <row r="40" spans="2:6" x14ac:dyDescent="0.25">
      <c r="B40" s="71"/>
      <c r="C40" s="71"/>
      <c r="D40" s="71"/>
      <c r="E40" s="71"/>
      <c r="F40" s="71"/>
    </row>
    <row r="41" spans="2:6" x14ac:dyDescent="0.25">
      <c r="B41" s="71"/>
      <c r="C41" s="71"/>
      <c r="D41" s="71"/>
      <c r="E41" s="71"/>
      <c r="F41" s="71"/>
    </row>
    <row r="42" spans="2:6" x14ac:dyDescent="0.25">
      <c r="B42" s="71"/>
      <c r="C42" s="71"/>
      <c r="D42" s="71"/>
      <c r="E42" s="71"/>
      <c r="F42" s="71"/>
    </row>
    <row r="43" spans="2:6" x14ac:dyDescent="0.25">
      <c r="B43" s="71"/>
      <c r="C43" s="71"/>
      <c r="D43" s="71"/>
      <c r="E43" s="71"/>
      <c r="F43" s="71"/>
    </row>
    <row r="44" spans="2:6" x14ac:dyDescent="0.25">
      <c r="B44" s="71"/>
      <c r="C44" s="71"/>
      <c r="D44" s="71"/>
      <c r="E44" s="71"/>
      <c r="F44" s="71"/>
    </row>
    <row r="45" spans="2:6" x14ac:dyDescent="0.25">
      <c r="B45" s="71"/>
      <c r="C45" s="71"/>
      <c r="D45" s="71"/>
      <c r="E45" s="71"/>
      <c r="F45" s="71"/>
    </row>
    <row r="46" spans="2:6" x14ac:dyDescent="0.25">
      <c r="B46" s="71"/>
      <c r="C46" s="71"/>
      <c r="D46" s="71"/>
      <c r="E46" s="71"/>
      <c r="F46" s="71"/>
    </row>
    <row r="47" spans="2:6" x14ac:dyDescent="0.25">
      <c r="B47" s="71"/>
      <c r="C47" s="71"/>
      <c r="D47" s="71"/>
      <c r="E47" s="71"/>
      <c r="F47" s="71"/>
    </row>
    <row r="48" spans="2:6" x14ac:dyDescent="0.25">
      <c r="B48" s="71"/>
      <c r="C48" s="71"/>
      <c r="D48" s="71"/>
      <c r="E48" s="71"/>
      <c r="F48" s="71"/>
    </row>
    <row r="49" spans="2:6" x14ac:dyDescent="0.25">
      <c r="B49" s="71"/>
      <c r="C49" s="71"/>
      <c r="D49" s="71"/>
      <c r="E49" s="71"/>
      <c r="F49" s="71"/>
    </row>
    <row r="50" spans="2:6" x14ac:dyDescent="0.25">
      <c r="B50" s="71"/>
      <c r="C50" s="71"/>
      <c r="D50" s="71"/>
      <c r="E50" s="71"/>
      <c r="F50" s="71"/>
    </row>
    <row r="51" spans="2:6" x14ac:dyDescent="0.25">
      <c r="B51" s="71"/>
      <c r="C51" s="71"/>
      <c r="D51" s="71"/>
      <c r="E51" s="71"/>
      <c r="F51" s="71"/>
    </row>
    <row r="52" spans="2:6" x14ac:dyDescent="0.25">
      <c r="B52" s="71"/>
      <c r="C52" s="71"/>
      <c r="D52" s="71"/>
      <c r="E52" s="71"/>
      <c r="F52" s="71"/>
    </row>
    <row r="53" spans="2:6" x14ac:dyDescent="0.25">
      <c r="B53" s="71"/>
      <c r="C53" s="71"/>
      <c r="D53" s="71"/>
      <c r="E53" s="71"/>
      <c r="F53" s="71"/>
    </row>
    <row r="54" spans="2:6" x14ac:dyDescent="0.25">
      <c r="B54" s="71"/>
      <c r="C54" s="71"/>
      <c r="D54" s="71"/>
      <c r="E54" s="71"/>
      <c r="F54" s="71"/>
    </row>
    <row r="55" spans="2:6" x14ac:dyDescent="0.25">
      <c r="B55" s="71"/>
      <c r="C55" s="71"/>
      <c r="D55" s="71"/>
      <c r="E55" s="71"/>
      <c r="F55" s="71"/>
    </row>
    <row r="56" spans="2:6" x14ac:dyDescent="0.25">
      <c r="B56" s="71"/>
      <c r="C56" s="71"/>
      <c r="D56" s="71"/>
      <c r="E56" s="71"/>
      <c r="F56" s="71"/>
    </row>
    <row r="57" spans="2:6" x14ac:dyDescent="0.25">
      <c r="B57" s="71"/>
      <c r="C57" s="71"/>
      <c r="D57" s="71"/>
      <c r="E57" s="71"/>
      <c r="F57" s="71"/>
    </row>
    <row r="58" spans="2:6" x14ac:dyDescent="0.25">
      <c r="B58" s="71" t="s">
        <v>51</v>
      </c>
      <c r="C58" s="71"/>
      <c r="D58" s="71"/>
      <c r="E58" s="71"/>
      <c r="F58" s="71"/>
    </row>
  </sheetData>
  <sortState ref="A7:B17">
    <sortCondition descending="1" ref="B7:B17"/>
  </sortState>
  <mergeCells count="4">
    <mergeCell ref="H5:K5"/>
    <mergeCell ref="F6:G6"/>
    <mergeCell ref="H6:I6"/>
    <mergeCell ref="J7:M7"/>
  </mergeCells>
  <pageMargins left="0.7" right="0.7" top="0.75" bottom="0.75" header="0.3" footer="0.3"/>
  <pageSetup scale="8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57"/>
  <sheetViews>
    <sheetView view="pageBreakPreview" zoomScale="85" zoomScaleNormal="85" zoomScaleSheetLayoutView="85" workbookViewId="0">
      <selection activeCell="L24" sqref="L24:M24"/>
    </sheetView>
  </sheetViews>
  <sheetFormatPr baseColWidth="10" defaultRowHeight="15" x14ac:dyDescent="0.25"/>
  <cols>
    <col min="1" max="1" width="11.42578125" style="1"/>
    <col min="2" max="2" width="23.85546875" style="1" customWidth="1"/>
    <col min="3" max="3" width="12.42578125" style="1" customWidth="1"/>
    <col min="4" max="4" width="15" style="1" customWidth="1"/>
    <col min="5" max="11" width="11.42578125" style="1"/>
    <col min="12" max="12" width="26.7109375" style="1" bestFit="1" customWidth="1"/>
    <col min="13" max="13" width="13.7109375" style="1" bestFit="1" customWidth="1"/>
    <col min="14" max="14" width="30" style="1" bestFit="1" customWidth="1"/>
    <col min="15" max="15" width="12.7109375" style="1" bestFit="1" customWidth="1"/>
    <col min="16" max="16384" width="11.42578125" style="1"/>
  </cols>
  <sheetData>
    <row r="1" spans="2:17" x14ac:dyDescent="0.25">
      <c r="B1" s="134"/>
      <c r="L1" s="399" t="s">
        <v>101</v>
      </c>
      <c r="M1" s="399"/>
      <c r="N1" s="399"/>
      <c r="O1" s="399"/>
    </row>
    <row r="2" spans="2:17" x14ac:dyDescent="0.25">
      <c r="B2" s="133" t="s">
        <v>1</v>
      </c>
      <c r="C2" s="201" t="s">
        <v>102</v>
      </c>
      <c r="D2" s="201" t="s">
        <v>103</v>
      </c>
      <c r="L2" s="400" t="s">
        <v>104</v>
      </c>
      <c r="M2" s="401"/>
      <c r="N2" s="400" t="s">
        <v>105</v>
      </c>
      <c r="O2" s="400"/>
      <c r="Q2" s="1">
        <v>100</v>
      </c>
    </row>
    <row r="3" spans="2:17" x14ac:dyDescent="0.25">
      <c r="B3" s="13" t="s">
        <v>9</v>
      </c>
      <c r="C3" s="202">
        <f t="shared" ref="C3:C13" si="0">+VLOOKUP($B3,$L$3:$N$13,2,0)</f>
        <v>-17.592592592592592</v>
      </c>
      <c r="D3" s="202">
        <f t="shared" ref="D3:D13" si="1">+VLOOKUP($B3,$L$3:$N$13,3,0)</f>
        <v>0</v>
      </c>
      <c r="L3" s="196" t="s">
        <v>6</v>
      </c>
      <c r="M3" s="197">
        <v>-9.2592592592592595</v>
      </c>
      <c r="N3" s="197">
        <v>10</v>
      </c>
    </row>
    <row r="4" spans="2:17" x14ac:dyDescent="0.25">
      <c r="B4" s="196" t="s">
        <v>10</v>
      </c>
      <c r="C4" s="202">
        <f t="shared" si="0"/>
        <v>-15.423280423280422</v>
      </c>
      <c r="D4" s="202">
        <f t="shared" si="1"/>
        <v>90</v>
      </c>
      <c r="L4" s="196" t="s">
        <v>7</v>
      </c>
      <c r="M4" s="197">
        <v>-9.8148148148148149</v>
      </c>
      <c r="N4" s="197">
        <v>10</v>
      </c>
      <c r="O4" s="13"/>
    </row>
    <row r="5" spans="2:17" ht="15" customHeight="1" x14ac:dyDescent="0.25">
      <c r="B5" s="196" t="s">
        <v>8</v>
      </c>
      <c r="C5" s="202">
        <f t="shared" si="0"/>
        <v>-11.481481481481481</v>
      </c>
      <c r="D5" s="202">
        <f t="shared" si="1"/>
        <v>30</v>
      </c>
      <c r="L5" s="196" t="s">
        <v>8</v>
      </c>
      <c r="M5" s="197">
        <v>-11.481481481481481</v>
      </c>
      <c r="N5" s="197">
        <v>30</v>
      </c>
      <c r="O5" s="13"/>
    </row>
    <row r="6" spans="2:17" x14ac:dyDescent="0.25">
      <c r="B6" s="13" t="s">
        <v>13</v>
      </c>
      <c r="C6" s="202">
        <f t="shared" si="0"/>
        <v>-10.952380952380953</v>
      </c>
      <c r="D6" s="202">
        <f t="shared" si="1"/>
        <v>10</v>
      </c>
      <c r="G6" s="245"/>
      <c r="L6" s="196" t="s">
        <v>9</v>
      </c>
      <c r="M6" s="197">
        <v>-17.592592592592592</v>
      </c>
      <c r="N6" s="197">
        <v>0</v>
      </c>
      <c r="O6" s="13"/>
    </row>
    <row r="7" spans="2:17" x14ac:dyDescent="0.25">
      <c r="B7" s="13" t="s">
        <v>7</v>
      </c>
      <c r="C7" s="202">
        <f t="shared" si="0"/>
        <v>-9.8148148148148149</v>
      </c>
      <c r="D7" s="202">
        <f t="shared" si="1"/>
        <v>10</v>
      </c>
      <c r="L7" s="196" t="s">
        <v>10</v>
      </c>
      <c r="M7" s="197">
        <v>-15.423280423280422</v>
      </c>
      <c r="N7" s="197">
        <v>90</v>
      </c>
      <c r="O7" s="13"/>
    </row>
    <row r="8" spans="2:17" x14ac:dyDescent="0.25">
      <c r="B8" s="14" t="s">
        <v>6</v>
      </c>
      <c r="C8" s="202">
        <f t="shared" si="0"/>
        <v>-9.2592592592592595</v>
      </c>
      <c r="D8" s="202">
        <f t="shared" si="1"/>
        <v>10</v>
      </c>
      <c r="L8" s="196" t="s">
        <v>12</v>
      </c>
      <c r="M8" s="197">
        <v>-4.2857142857142856</v>
      </c>
      <c r="N8" s="197">
        <v>0</v>
      </c>
      <c r="O8" s="13"/>
    </row>
    <row r="9" spans="2:17" ht="27.75" x14ac:dyDescent="0.4">
      <c r="B9" s="13" t="s">
        <v>14</v>
      </c>
      <c r="C9" s="202">
        <f t="shared" si="0"/>
        <v>-9.1005291005291014</v>
      </c>
      <c r="D9" s="202">
        <f t="shared" si="1"/>
        <v>30</v>
      </c>
      <c r="F9" s="246" t="s">
        <v>123</v>
      </c>
      <c r="L9" s="196" t="s">
        <v>11</v>
      </c>
      <c r="M9" s="197">
        <v>-2.4338624338624339</v>
      </c>
      <c r="N9" s="197">
        <v>20</v>
      </c>
      <c r="O9" s="13"/>
    </row>
    <row r="10" spans="2:17" x14ac:dyDescent="0.25">
      <c r="B10" s="13" t="s">
        <v>98</v>
      </c>
      <c r="C10" s="202">
        <f t="shared" si="0"/>
        <v>-6.8783068783068781</v>
      </c>
      <c r="D10" s="202">
        <f t="shared" si="1"/>
        <v>20</v>
      </c>
      <c r="L10" s="196" t="s">
        <v>13</v>
      </c>
      <c r="M10" s="197">
        <v>-10.952380952380953</v>
      </c>
      <c r="N10" s="197">
        <v>10</v>
      </c>
      <c r="O10" s="13"/>
    </row>
    <row r="11" spans="2:17" x14ac:dyDescent="0.25">
      <c r="B11" s="13" t="s">
        <v>12</v>
      </c>
      <c r="C11" s="202">
        <f t="shared" si="0"/>
        <v>-4.2857142857142856</v>
      </c>
      <c r="D11" s="202">
        <f t="shared" si="1"/>
        <v>0</v>
      </c>
      <c r="L11" s="196" t="s">
        <v>98</v>
      </c>
      <c r="M11" s="197">
        <v>-6.8783068783068781</v>
      </c>
      <c r="N11" s="197">
        <v>20</v>
      </c>
      <c r="O11" s="13"/>
    </row>
    <row r="12" spans="2:17" x14ac:dyDescent="0.25">
      <c r="B12" s="14" t="s">
        <v>15</v>
      </c>
      <c r="C12" s="202">
        <f t="shared" si="0"/>
        <v>-2.7777777777777777</v>
      </c>
      <c r="D12" s="202">
        <f t="shared" si="1"/>
        <v>10</v>
      </c>
      <c r="L12" s="196" t="s">
        <v>14</v>
      </c>
      <c r="M12" s="197">
        <v>-9.1005291005291014</v>
      </c>
      <c r="N12" s="197">
        <v>30</v>
      </c>
      <c r="O12" s="13"/>
    </row>
    <row r="13" spans="2:17" x14ac:dyDescent="0.25">
      <c r="B13" s="13" t="s">
        <v>11</v>
      </c>
      <c r="C13" s="202">
        <f t="shared" si="0"/>
        <v>-2.4338624338624339</v>
      </c>
      <c r="D13" s="202">
        <f t="shared" si="1"/>
        <v>20</v>
      </c>
      <c r="L13" s="196" t="s">
        <v>15</v>
      </c>
      <c r="M13" s="197">
        <v>-2.7777777777777777</v>
      </c>
      <c r="N13" s="197">
        <v>10</v>
      </c>
      <c r="O13" s="13"/>
    </row>
    <row r="14" spans="2:17" x14ac:dyDescent="0.25">
      <c r="H14" s="2"/>
      <c r="L14" s="203"/>
      <c r="M14" s="136"/>
      <c r="N14" s="136"/>
    </row>
    <row r="15" spans="2:17" x14ac:dyDescent="0.25">
      <c r="E15" s="2"/>
    </row>
    <row r="16" spans="2:17" x14ac:dyDescent="0.25">
      <c r="B16" s="199" t="s">
        <v>27</v>
      </c>
      <c r="C16" s="73"/>
      <c r="D16" s="73"/>
      <c r="E16" s="73"/>
      <c r="F16" s="71"/>
      <c r="G16" s="71"/>
      <c r="H16" s="71"/>
    </row>
    <row r="17" spans="2:15" x14ac:dyDescent="0.25">
      <c r="B17" s="73" t="s">
        <v>106</v>
      </c>
      <c r="C17" s="73"/>
      <c r="D17" s="73"/>
      <c r="E17" s="71"/>
      <c r="F17" s="71"/>
      <c r="G17" s="71"/>
      <c r="H17" s="71"/>
    </row>
    <row r="18" spans="2:15" x14ac:dyDescent="0.25">
      <c r="B18" s="71"/>
      <c r="C18" s="73"/>
      <c r="D18" s="73"/>
      <c r="E18" s="71"/>
      <c r="F18" s="71"/>
      <c r="G18" s="71"/>
      <c r="H18" s="71"/>
      <c r="L18" s="403"/>
      <c r="M18" s="403"/>
    </row>
    <row r="19" spans="2:15" x14ac:dyDescent="0.25">
      <c r="B19" s="71" t="s">
        <v>46</v>
      </c>
      <c r="C19" s="73"/>
      <c r="D19" s="73"/>
      <c r="E19" s="71"/>
      <c r="F19" s="71"/>
      <c r="G19" s="71"/>
      <c r="H19" s="71"/>
      <c r="L19" s="403"/>
      <c r="M19" s="403"/>
    </row>
    <row r="20" spans="2:15" x14ac:dyDescent="0.25">
      <c r="B20" s="73"/>
      <c r="C20" s="73"/>
      <c r="D20" s="73"/>
      <c r="E20" s="71"/>
      <c r="F20" s="71"/>
      <c r="G20" s="71"/>
      <c r="H20" s="71"/>
      <c r="L20" s="403"/>
      <c r="M20" s="403"/>
    </row>
    <row r="21" spans="2:15" x14ac:dyDescent="0.25">
      <c r="B21" s="71"/>
      <c r="C21" s="71"/>
      <c r="D21" s="71"/>
      <c r="E21" s="71"/>
      <c r="F21" s="71"/>
      <c r="G21" s="71"/>
      <c r="H21" s="71"/>
      <c r="L21" s="403"/>
      <c r="M21" s="403"/>
    </row>
    <row r="22" spans="2:15" x14ac:dyDescent="0.25">
      <c r="B22" s="71"/>
      <c r="C22" s="71"/>
      <c r="D22" s="71"/>
      <c r="E22" s="71"/>
      <c r="F22" s="71"/>
      <c r="G22" s="71"/>
      <c r="H22" s="71"/>
      <c r="L22" s="403"/>
      <c r="M22" s="403"/>
    </row>
    <row r="23" spans="2:15" x14ac:dyDescent="0.25">
      <c r="B23" s="71"/>
      <c r="C23" s="71"/>
      <c r="D23" s="71"/>
      <c r="E23" s="71"/>
      <c r="F23" s="71"/>
      <c r="G23" s="71"/>
      <c r="H23" s="71"/>
      <c r="L23" s="403"/>
      <c r="M23" s="403"/>
    </row>
    <row r="24" spans="2:15" x14ac:dyDescent="0.25">
      <c r="B24" s="71"/>
      <c r="C24" s="71"/>
      <c r="D24" s="71"/>
      <c r="E24" s="71"/>
      <c r="F24" s="71"/>
      <c r="G24" s="71"/>
      <c r="H24" s="71"/>
      <c r="K24" s="204"/>
      <c r="L24" s="403"/>
      <c r="M24" s="403"/>
    </row>
    <row r="25" spans="2:15" x14ac:dyDescent="0.25">
      <c r="B25" s="71"/>
      <c r="C25" s="71"/>
      <c r="D25" s="71"/>
      <c r="E25" s="71"/>
      <c r="F25" s="71"/>
      <c r="G25" s="71"/>
      <c r="H25" s="71"/>
      <c r="K25" s="204"/>
      <c r="L25" s="403"/>
      <c r="M25" s="403"/>
    </row>
    <row r="26" spans="2:15" x14ac:dyDescent="0.25">
      <c r="B26" s="71"/>
      <c r="C26" s="71"/>
      <c r="D26" s="71"/>
      <c r="E26" s="71"/>
      <c r="F26" s="71"/>
      <c r="G26" s="71"/>
      <c r="H26" s="71"/>
      <c r="K26" s="204"/>
      <c r="L26" s="403"/>
      <c r="M26" s="403"/>
    </row>
    <row r="27" spans="2:15" x14ac:dyDescent="0.25">
      <c r="B27" s="71"/>
      <c r="C27" s="71"/>
      <c r="D27" s="71"/>
      <c r="E27" s="71"/>
      <c r="F27" s="71"/>
      <c r="G27" s="71"/>
      <c r="H27" s="71"/>
      <c r="K27" s="204"/>
      <c r="L27" s="403"/>
      <c r="M27" s="403"/>
    </row>
    <row r="28" spans="2:15" x14ac:dyDescent="0.25">
      <c r="B28" s="71"/>
      <c r="C28" s="71"/>
      <c r="D28" s="71"/>
      <c r="E28" s="71"/>
      <c r="F28" s="71"/>
      <c r="G28" s="71"/>
      <c r="H28" s="71"/>
      <c r="K28" s="204"/>
      <c r="L28" s="403"/>
      <c r="M28" s="403"/>
    </row>
    <row r="29" spans="2:15" x14ac:dyDescent="0.25">
      <c r="B29" s="71"/>
      <c r="C29" s="71"/>
      <c r="D29" s="71"/>
      <c r="E29" s="71"/>
      <c r="F29" s="71"/>
      <c r="G29" s="71"/>
      <c r="H29" s="71"/>
      <c r="K29" s="204"/>
      <c r="O29" s="160"/>
    </row>
    <row r="30" spans="2:15" x14ac:dyDescent="0.25">
      <c r="B30" s="71"/>
      <c r="C30" s="71"/>
      <c r="D30" s="71"/>
      <c r="E30" s="71"/>
      <c r="F30" s="71"/>
      <c r="G30" s="71"/>
      <c r="H30" s="71"/>
      <c r="K30" s="204"/>
    </row>
    <row r="31" spans="2:15" x14ac:dyDescent="0.25">
      <c r="B31" s="71"/>
      <c r="C31" s="71"/>
      <c r="D31" s="71"/>
      <c r="E31" s="71"/>
      <c r="F31" s="71"/>
      <c r="G31" s="71"/>
      <c r="H31" s="71"/>
      <c r="K31" s="204"/>
    </row>
    <row r="32" spans="2:15" x14ac:dyDescent="0.25">
      <c r="B32" s="71"/>
      <c r="C32" s="71"/>
      <c r="D32" s="71"/>
      <c r="E32" s="71"/>
      <c r="F32" s="71"/>
      <c r="G32" s="71"/>
      <c r="H32" s="71"/>
    </row>
    <row r="33" spans="2:8" x14ac:dyDescent="0.25">
      <c r="B33" s="71"/>
      <c r="C33" s="71"/>
      <c r="D33" s="71"/>
      <c r="E33" s="71"/>
      <c r="F33" s="71"/>
      <c r="G33" s="71"/>
      <c r="H33" s="71"/>
    </row>
    <row r="34" spans="2:8" x14ac:dyDescent="0.25">
      <c r="B34" s="71"/>
      <c r="C34" s="71"/>
      <c r="D34" s="71"/>
      <c r="E34" s="71"/>
      <c r="F34" s="71"/>
      <c r="G34" s="71"/>
      <c r="H34" s="71"/>
    </row>
    <row r="35" spans="2:8" x14ac:dyDescent="0.25">
      <c r="B35" s="71"/>
      <c r="C35" s="71"/>
      <c r="D35" s="71"/>
      <c r="E35" s="71"/>
      <c r="F35" s="71"/>
      <c r="G35" s="71"/>
      <c r="H35" s="71"/>
    </row>
    <row r="36" spans="2:8" x14ac:dyDescent="0.25">
      <c r="B36" s="71"/>
      <c r="C36" s="71"/>
      <c r="D36" s="71"/>
      <c r="E36" s="71"/>
      <c r="F36" s="71"/>
      <c r="G36" s="71"/>
      <c r="H36" s="71"/>
    </row>
    <row r="37" spans="2:8" x14ac:dyDescent="0.25">
      <c r="B37" s="71"/>
      <c r="C37" s="71"/>
      <c r="D37" s="71"/>
      <c r="E37" s="71"/>
      <c r="F37" s="71"/>
      <c r="G37" s="71"/>
      <c r="H37" s="71"/>
    </row>
    <row r="38" spans="2:8" x14ac:dyDescent="0.25">
      <c r="B38" s="72"/>
      <c r="C38" s="71"/>
      <c r="D38" s="71"/>
      <c r="E38" s="71"/>
      <c r="F38" s="71"/>
      <c r="G38" s="71"/>
      <c r="H38" s="71"/>
    </row>
    <row r="39" spans="2:8" x14ac:dyDescent="0.25">
      <c r="B39" s="94"/>
      <c r="C39" s="200"/>
      <c r="D39" s="200"/>
      <c r="E39" s="73"/>
      <c r="F39" s="71"/>
      <c r="G39" s="71"/>
      <c r="H39" s="71"/>
    </row>
    <row r="40" spans="2:8" x14ac:dyDescent="0.25">
      <c r="B40" s="94"/>
      <c r="C40" s="200"/>
      <c r="D40" s="200"/>
      <c r="E40" s="73"/>
      <c r="F40" s="71"/>
      <c r="G40" s="71"/>
      <c r="H40" s="71"/>
    </row>
    <row r="41" spans="2:8" x14ac:dyDescent="0.25">
      <c r="B41" s="94"/>
      <c r="C41" s="200"/>
      <c r="D41" s="200"/>
      <c r="E41" s="73"/>
      <c r="F41" s="71"/>
      <c r="G41" s="71"/>
      <c r="H41" s="71"/>
    </row>
    <row r="42" spans="2:8" x14ac:dyDescent="0.25">
      <c r="B42" s="94"/>
      <c r="C42" s="200"/>
      <c r="D42" s="200"/>
      <c r="E42" s="73"/>
      <c r="F42" s="71"/>
      <c r="G42" s="71"/>
      <c r="H42" s="71"/>
    </row>
    <row r="43" spans="2:8" x14ac:dyDescent="0.25">
      <c r="B43" s="94"/>
      <c r="C43" s="200"/>
      <c r="D43" s="200"/>
      <c r="E43" s="73"/>
      <c r="F43" s="71"/>
      <c r="G43" s="71"/>
      <c r="H43" s="71"/>
    </row>
    <row r="44" spans="2:8" x14ac:dyDescent="0.25">
      <c r="B44" s="94"/>
      <c r="C44" s="200"/>
      <c r="D44" s="200"/>
      <c r="E44" s="73"/>
      <c r="F44" s="71"/>
      <c r="G44" s="71"/>
      <c r="H44" s="71"/>
    </row>
    <row r="45" spans="2:8" x14ac:dyDescent="0.25">
      <c r="B45" s="94"/>
      <c r="C45" s="73"/>
      <c r="D45" s="73"/>
      <c r="E45" s="73"/>
      <c r="F45" s="71"/>
      <c r="G45" s="71"/>
      <c r="H45" s="71"/>
    </row>
    <row r="46" spans="2:8" x14ac:dyDescent="0.25">
      <c r="B46" s="94"/>
      <c r="C46" s="73"/>
      <c r="D46" s="205"/>
      <c r="E46" s="200"/>
      <c r="F46" s="71"/>
      <c r="G46" s="71"/>
      <c r="H46" s="71"/>
    </row>
    <row r="47" spans="2:8" x14ac:dyDescent="0.25">
      <c r="B47" s="94"/>
      <c r="C47" s="73"/>
      <c r="D47" s="205"/>
      <c r="E47" s="200"/>
      <c r="F47" s="71"/>
      <c r="G47" s="71"/>
      <c r="H47" s="71"/>
    </row>
    <row r="48" spans="2:8" x14ac:dyDescent="0.25">
      <c r="B48" s="94"/>
      <c r="C48" s="73"/>
      <c r="D48" s="205"/>
      <c r="E48" s="200"/>
      <c r="F48" s="71"/>
      <c r="G48" s="71"/>
      <c r="H48" s="71"/>
    </row>
    <row r="49" spans="2:8" x14ac:dyDescent="0.25">
      <c r="B49" s="94"/>
      <c r="C49" s="200"/>
      <c r="D49" s="205"/>
      <c r="E49" s="200"/>
      <c r="F49" s="71"/>
      <c r="G49" s="71"/>
      <c r="H49" s="71"/>
    </row>
    <row r="50" spans="2:8" x14ac:dyDescent="0.25">
      <c r="B50" s="72"/>
      <c r="C50" s="71"/>
      <c r="D50" s="205"/>
      <c r="E50" s="206"/>
      <c r="F50" s="71"/>
      <c r="G50" s="71"/>
      <c r="H50" s="71"/>
    </row>
    <row r="51" spans="2:8" x14ac:dyDescent="0.25">
      <c r="B51" s="207" t="s">
        <v>51</v>
      </c>
      <c r="C51" s="206"/>
      <c r="D51" s="205"/>
      <c r="E51" s="206"/>
      <c r="F51" s="71"/>
      <c r="G51" s="71"/>
      <c r="H51" s="71"/>
    </row>
    <row r="52" spans="2:8" x14ac:dyDescent="0.25">
      <c r="B52" s="14"/>
      <c r="C52" s="203"/>
      <c r="D52" s="16"/>
      <c r="E52" s="203"/>
    </row>
    <row r="53" spans="2:8" x14ac:dyDescent="0.25">
      <c r="B53" s="13"/>
      <c r="D53" s="16"/>
      <c r="E53" s="203"/>
    </row>
    <row r="54" spans="2:8" x14ac:dyDescent="0.25">
      <c r="B54" s="13"/>
      <c r="D54" s="16"/>
      <c r="E54" s="203"/>
    </row>
    <row r="55" spans="2:8" x14ac:dyDescent="0.25">
      <c r="B55" s="13"/>
      <c r="C55" s="203"/>
      <c r="D55" s="16"/>
      <c r="E55" s="203"/>
    </row>
    <row r="56" spans="2:8" x14ac:dyDescent="0.25">
      <c r="B56" s="13"/>
      <c r="D56" s="16"/>
      <c r="E56" s="203"/>
    </row>
    <row r="57" spans="2:8" x14ac:dyDescent="0.25">
      <c r="D57" s="16"/>
      <c r="E57" s="208"/>
    </row>
  </sheetData>
  <mergeCells count="14">
    <mergeCell ref="L27:M27"/>
    <mergeCell ref="L28:M28"/>
    <mergeCell ref="L21:M21"/>
    <mergeCell ref="L22:M22"/>
    <mergeCell ref="L23:M23"/>
    <mergeCell ref="L24:M24"/>
    <mergeCell ref="L25:M25"/>
    <mergeCell ref="L26:M26"/>
    <mergeCell ref="L20:M20"/>
    <mergeCell ref="L1:O1"/>
    <mergeCell ref="L2:M2"/>
    <mergeCell ref="N2:O2"/>
    <mergeCell ref="L18:M18"/>
    <mergeCell ref="L19:M19"/>
  </mergeCells>
  <pageMargins left="0.7" right="0.7" top="0.75" bottom="0.75" header="0.3" footer="0.3"/>
  <pageSetup paperSize="9" scale="9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7"/>
  <sheetViews>
    <sheetView view="pageBreakPreview" topLeftCell="A10" zoomScale="85" zoomScaleNormal="85" zoomScaleSheetLayoutView="85" workbookViewId="0">
      <selection activeCell="J35" sqref="J35"/>
    </sheetView>
  </sheetViews>
  <sheetFormatPr baseColWidth="10" defaultRowHeight="15" x14ac:dyDescent="0.25"/>
  <cols>
    <col min="1" max="1" width="11.42578125" style="1"/>
    <col min="2" max="2" width="26.7109375" style="1" bestFit="1" customWidth="1"/>
    <col min="3" max="3" width="19.85546875" style="1" bestFit="1" customWidth="1"/>
    <col min="4" max="10" width="11.42578125" style="1"/>
    <col min="11" max="11" width="15" style="1" customWidth="1"/>
    <col min="12" max="12" width="26.7109375" style="1" bestFit="1" customWidth="1"/>
    <col min="13" max="13" width="11.42578125" style="1"/>
    <col min="14" max="14" width="29.7109375" style="1" bestFit="1" customWidth="1"/>
    <col min="15" max="15" width="12.7109375" style="1" bestFit="1" customWidth="1"/>
    <col min="16" max="16384" width="11.42578125" style="1"/>
  </cols>
  <sheetData>
    <row r="1" spans="1:21" x14ac:dyDescent="0.25">
      <c r="B1" s="134"/>
      <c r="L1" s="399" t="s">
        <v>101</v>
      </c>
      <c r="M1" s="399"/>
      <c r="N1" s="399"/>
      <c r="O1" s="399"/>
    </row>
    <row r="2" spans="1:21" x14ac:dyDescent="0.25">
      <c r="B2" s="64" t="s">
        <v>94</v>
      </c>
      <c r="C2" s="201" t="s">
        <v>102</v>
      </c>
      <c r="D2" s="201" t="s">
        <v>103</v>
      </c>
      <c r="E2" s="2"/>
      <c r="L2" s="400" t="s">
        <v>104</v>
      </c>
      <c r="M2" s="401"/>
      <c r="N2" s="400" t="s">
        <v>105</v>
      </c>
      <c r="O2" s="400"/>
    </row>
    <row r="3" spans="1:21" x14ac:dyDescent="0.25">
      <c r="B3" s="209" t="s">
        <v>14</v>
      </c>
      <c r="C3" s="197">
        <f t="shared" ref="C3:C13" si="0">+VLOOKUP($B3,$L$3:$N$13,2,0)</f>
        <v>3.75</v>
      </c>
      <c r="D3" s="197">
        <f t="shared" ref="D3:D13" si="1">+VLOOKUP($B3,$L$3:$N$13,3,0)</f>
        <v>0</v>
      </c>
      <c r="E3" s="132"/>
      <c r="J3" s="1">
        <v>100</v>
      </c>
      <c r="L3" s="196" t="s">
        <v>6</v>
      </c>
      <c r="M3" s="202">
        <v>3.25</v>
      </c>
      <c r="N3" s="202">
        <v>0</v>
      </c>
    </row>
    <row r="4" spans="1:21" x14ac:dyDescent="0.25">
      <c r="B4" s="14" t="s">
        <v>11</v>
      </c>
      <c r="C4" s="197">
        <f t="shared" si="0"/>
        <v>3.5</v>
      </c>
      <c r="D4" s="197">
        <f t="shared" si="1"/>
        <v>0</v>
      </c>
      <c r="E4" s="132"/>
      <c r="L4" s="196" t="s">
        <v>7</v>
      </c>
      <c r="M4" s="202">
        <v>3.25</v>
      </c>
      <c r="N4" s="202">
        <v>0</v>
      </c>
      <c r="O4" s="13"/>
    </row>
    <row r="5" spans="1:21" ht="15" customHeight="1" x14ac:dyDescent="0.25">
      <c r="B5" s="13" t="s">
        <v>8</v>
      </c>
      <c r="C5" s="197">
        <f t="shared" si="0"/>
        <v>3.25</v>
      </c>
      <c r="D5" s="197">
        <f t="shared" si="1"/>
        <v>0</v>
      </c>
      <c r="E5" s="132"/>
      <c r="L5" s="196" t="s">
        <v>8</v>
      </c>
      <c r="M5" s="202">
        <v>3.25</v>
      </c>
      <c r="N5" s="202">
        <v>0</v>
      </c>
      <c r="O5" s="13"/>
    </row>
    <row r="6" spans="1:21" x14ac:dyDescent="0.25">
      <c r="B6" s="13" t="s">
        <v>7</v>
      </c>
      <c r="C6" s="197">
        <f t="shared" si="0"/>
        <v>3.25</v>
      </c>
      <c r="D6" s="197">
        <f t="shared" si="1"/>
        <v>0</v>
      </c>
      <c r="E6" s="132"/>
      <c r="L6" s="196" t="s">
        <v>9</v>
      </c>
      <c r="M6" s="202">
        <v>2.5</v>
      </c>
      <c r="N6" s="202">
        <v>75</v>
      </c>
      <c r="O6" s="13"/>
    </row>
    <row r="7" spans="1:21" x14ac:dyDescent="0.25">
      <c r="B7" s="14" t="s">
        <v>6</v>
      </c>
      <c r="C7" s="197">
        <f t="shared" si="0"/>
        <v>3.25</v>
      </c>
      <c r="D7" s="197">
        <f t="shared" si="1"/>
        <v>0</v>
      </c>
      <c r="E7" s="132"/>
      <c r="L7" s="196" t="s">
        <v>10</v>
      </c>
      <c r="M7" s="202">
        <v>2.25</v>
      </c>
      <c r="N7" s="202">
        <v>100</v>
      </c>
      <c r="O7" s="13"/>
    </row>
    <row r="8" spans="1:21" x14ac:dyDescent="0.25">
      <c r="B8" s="13" t="s">
        <v>12</v>
      </c>
      <c r="C8" s="197">
        <f t="shared" si="0"/>
        <v>2.75</v>
      </c>
      <c r="D8" s="197">
        <f t="shared" si="1"/>
        <v>0</v>
      </c>
      <c r="E8" s="132"/>
      <c r="L8" s="196" t="s">
        <v>12</v>
      </c>
      <c r="M8" s="202">
        <v>2.75</v>
      </c>
      <c r="N8" s="202">
        <v>0</v>
      </c>
      <c r="O8" s="13"/>
    </row>
    <row r="9" spans="1:21" x14ac:dyDescent="0.25">
      <c r="B9" s="13" t="s">
        <v>9</v>
      </c>
      <c r="C9" s="197">
        <f t="shared" si="0"/>
        <v>2.5</v>
      </c>
      <c r="D9" s="197">
        <f t="shared" si="1"/>
        <v>75</v>
      </c>
      <c r="E9" s="132"/>
      <c r="L9" s="196" t="s">
        <v>11</v>
      </c>
      <c r="M9" s="202">
        <v>3.5</v>
      </c>
      <c r="N9" s="202">
        <v>0</v>
      </c>
      <c r="O9" s="13"/>
    </row>
    <row r="10" spans="1:21" x14ac:dyDescent="0.25">
      <c r="B10" s="13" t="s">
        <v>98</v>
      </c>
      <c r="C10" s="197">
        <f t="shared" si="0"/>
        <v>2.5</v>
      </c>
      <c r="D10" s="197">
        <f t="shared" si="1"/>
        <v>0</v>
      </c>
      <c r="E10" s="132"/>
      <c r="L10" s="196" t="s">
        <v>13</v>
      </c>
      <c r="M10" s="202">
        <v>2.25</v>
      </c>
      <c r="N10" s="202">
        <v>25</v>
      </c>
      <c r="O10" s="13"/>
    </row>
    <row r="11" spans="1:21" x14ac:dyDescent="0.25">
      <c r="B11" s="14" t="s">
        <v>10</v>
      </c>
      <c r="C11" s="197">
        <f t="shared" si="0"/>
        <v>2.25</v>
      </c>
      <c r="D11" s="197">
        <f t="shared" si="1"/>
        <v>100</v>
      </c>
      <c r="E11" s="132"/>
      <c r="L11" s="196" t="s">
        <v>98</v>
      </c>
      <c r="M11" s="202">
        <v>2.5</v>
      </c>
      <c r="N11" s="202">
        <v>0</v>
      </c>
      <c r="O11" s="13"/>
    </row>
    <row r="12" spans="1:21" x14ac:dyDescent="0.25">
      <c r="B12" s="13" t="s">
        <v>13</v>
      </c>
      <c r="C12" s="197">
        <f t="shared" si="0"/>
        <v>2.25</v>
      </c>
      <c r="D12" s="197">
        <f t="shared" si="1"/>
        <v>25</v>
      </c>
      <c r="E12" s="132"/>
      <c r="L12" s="196" t="s">
        <v>14</v>
      </c>
      <c r="M12" s="202">
        <v>3.75</v>
      </c>
      <c r="N12" s="202">
        <v>0</v>
      </c>
      <c r="O12" s="13"/>
    </row>
    <row r="13" spans="1:21" x14ac:dyDescent="0.25">
      <c r="B13" s="1" t="s">
        <v>15</v>
      </c>
      <c r="C13" s="197">
        <f t="shared" si="0"/>
        <v>0</v>
      </c>
      <c r="D13" s="197">
        <f t="shared" si="1"/>
        <v>0</v>
      </c>
      <c r="E13" s="131"/>
      <c r="L13" s="196" t="s">
        <v>15</v>
      </c>
      <c r="M13" s="202">
        <v>0</v>
      </c>
      <c r="N13" s="202">
        <v>0</v>
      </c>
      <c r="O13" s="13"/>
    </row>
    <row r="14" spans="1:21" x14ac:dyDescent="0.25">
      <c r="A14" s="14"/>
      <c r="B14" s="210"/>
      <c r="C14" s="210"/>
      <c r="D14" s="2"/>
      <c r="F14" s="14"/>
      <c r="G14" s="210"/>
      <c r="H14" s="210"/>
      <c r="I14" s="2"/>
      <c r="K14" s="14"/>
      <c r="L14" s="210"/>
      <c r="M14" s="210"/>
      <c r="N14" s="2"/>
      <c r="S14" s="13"/>
      <c r="T14" s="131"/>
      <c r="U14" s="211"/>
    </row>
    <row r="15" spans="1:21" x14ac:dyDescent="0.25">
      <c r="F15" s="14"/>
      <c r="G15" s="210"/>
      <c r="H15" s="210"/>
      <c r="I15" s="2"/>
      <c r="L15" s="212"/>
      <c r="M15" s="203"/>
    </row>
    <row r="16" spans="1:21" x14ac:dyDescent="0.25">
      <c r="B16" s="199" t="s">
        <v>27</v>
      </c>
      <c r="C16" s="71"/>
      <c r="D16" s="71"/>
      <c r="E16" s="73"/>
      <c r="F16" s="71"/>
      <c r="G16" s="71"/>
      <c r="H16" s="213"/>
      <c r="I16" s="203"/>
    </row>
    <row r="17" spans="2:12" x14ac:dyDescent="0.25">
      <c r="B17" s="73" t="s">
        <v>106</v>
      </c>
      <c r="C17" s="71"/>
      <c r="D17" s="71"/>
      <c r="E17" s="71"/>
      <c r="F17" s="71"/>
      <c r="G17" s="71"/>
      <c r="H17" s="71"/>
    </row>
    <row r="18" spans="2:12" x14ac:dyDescent="0.25">
      <c r="B18" s="71"/>
      <c r="C18" s="71"/>
      <c r="D18" s="71"/>
      <c r="E18" s="71"/>
      <c r="F18" s="71"/>
      <c r="G18" s="71"/>
      <c r="H18" s="71"/>
    </row>
    <row r="19" spans="2:12" x14ac:dyDescent="0.25">
      <c r="B19" s="71" t="s">
        <v>47</v>
      </c>
      <c r="C19" s="71"/>
      <c r="D19" s="71"/>
      <c r="E19" s="71"/>
      <c r="F19" s="71"/>
      <c r="G19" s="71"/>
      <c r="H19" s="71"/>
    </row>
    <row r="20" spans="2:12" x14ac:dyDescent="0.25">
      <c r="B20" s="71"/>
      <c r="C20" s="71"/>
      <c r="D20" s="71"/>
      <c r="E20" s="71"/>
      <c r="F20" s="71"/>
      <c r="G20" s="71"/>
      <c r="H20" s="71"/>
    </row>
    <row r="21" spans="2:12" x14ac:dyDescent="0.25">
      <c r="B21" s="71"/>
      <c r="C21" s="71"/>
      <c r="D21" s="71"/>
      <c r="E21" s="71"/>
      <c r="F21" s="71"/>
      <c r="G21" s="71"/>
      <c r="H21" s="71"/>
    </row>
    <row r="22" spans="2:12" x14ac:dyDescent="0.25">
      <c r="B22" s="71"/>
      <c r="C22" s="71"/>
      <c r="D22" s="71"/>
      <c r="E22" s="71"/>
      <c r="F22" s="71"/>
      <c r="G22" s="71"/>
      <c r="H22" s="71"/>
    </row>
    <row r="23" spans="2:12" x14ac:dyDescent="0.25">
      <c r="B23" s="71"/>
      <c r="C23" s="71"/>
      <c r="D23" s="71"/>
      <c r="E23" s="71"/>
      <c r="F23" s="71"/>
      <c r="G23" s="71"/>
      <c r="H23" s="71"/>
    </row>
    <row r="24" spans="2:12" x14ac:dyDescent="0.25">
      <c r="B24" s="71"/>
      <c r="C24" s="71"/>
      <c r="D24" s="71"/>
      <c r="E24" s="71"/>
      <c r="F24" s="71"/>
      <c r="G24" s="71"/>
      <c r="H24" s="71"/>
    </row>
    <row r="25" spans="2:12" x14ac:dyDescent="0.25">
      <c r="B25" s="71"/>
      <c r="C25" s="71"/>
      <c r="D25" s="71"/>
      <c r="E25" s="71"/>
      <c r="F25" s="71"/>
      <c r="G25" s="71"/>
      <c r="H25" s="71"/>
    </row>
    <row r="26" spans="2:12" x14ac:dyDescent="0.25">
      <c r="B26" s="71"/>
      <c r="C26" s="71"/>
      <c r="D26" s="71"/>
      <c r="E26" s="71"/>
      <c r="F26" s="71"/>
      <c r="G26" s="71"/>
      <c r="H26" s="71"/>
    </row>
    <row r="27" spans="2:12" x14ac:dyDescent="0.25">
      <c r="B27" s="71"/>
      <c r="C27" s="71"/>
      <c r="D27" s="71"/>
      <c r="E27" s="71"/>
      <c r="F27" s="71"/>
      <c r="G27" s="71"/>
      <c r="H27" s="71"/>
    </row>
    <row r="28" spans="2:12" x14ac:dyDescent="0.25">
      <c r="B28" s="71"/>
      <c r="C28" s="71"/>
      <c r="D28" s="71"/>
      <c r="E28" s="71"/>
      <c r="F28" s="71"/>
      <c r="G28" s="71"/>
      <c r="H28" s="71"/>
      <c r="L28" s="160"/>
    </row>
    <row r="29" spans="2:12" x14ac:dyDescent="0.25">
      <c r="B29" s="71"/>
      <c r="C29" s="71"/>
      <c r="D29" s="71"/>
      <c r="E29" s="71"/>
      <c r="F29" s="71"/>
      <c r="G29" s="71"/>
      <c r="H29" s="71"/>
      <c r="L29" s="160"/>
    </row>
    <row r="30" spans="2:12" x14ac:dyDescent="0.25">
      <c r="B30" s="71"/>
      <c r="C30" s="71"/>
      <c r="D30" s="71"/>
      <c r="E30" s="71"/>
      <c r="F30" s="71"/>
      <c r="G30" s="71"/>
      <c r="H30" s="71"/>
    </row>
    <row r="31" spans="2:12" x14ac:dyDescent="0.25">
      <c r="B31" s="71"/>
      <c r="C31" s="71"/>
      <c r="D31" s="71"/>
      <c r="E31" s="71"/>
      <c r="F31" s="71"/>
      <c r="G31" s="71"/>
      <c r="H31" s="71"/>
    </row>
    <row r="32" spans="2:12" x14ac:dyDescent="0.25">
      <c r="B32" s="71"/>
      <c r="C32" s="71"/>
      <c r="D32" s="71"/>
      <c r="E32" s="71"/>
      <c r="F32" s="71"/>
      <c r="G32" s="71"/>
      <c r="H32" s="71"/>
    </row>
    <row r="33" spans="2:8" x14ac:dyDescent="0.25">
      <c r="B33" s="71"/>
      <c r="C33" s="71"/>
      <c r="D33" s="71"/>
      <c r="E33" s="71"/>
      <c r="F33" s="71"/>
      <c r="G33" s="71"/>
      <c r="H33" s="71"/>
    </row>
    <row r="34" spans="2:8" x14ac:dyDescent="0.25">
      <c r="B34" s="71"/>
      <c r="C34" s="71"/>
      <c r="D34" s="71"/>
      <c r="E34" s="71"/>
      <c r="F34" s="71"/>
      <c r="G34" s="71"/>
      <c r="H34" s="71"/>
    </row>
    <row r="35" spans="2:8" x14ac:dyDescent="0.25">
      <c r="B35" s="71"/>
      <c r="C35" s="71"/>
      <c r="D35" s="71"/>
      <c r="E35" s="71"/>
      <c r="F35" s="71"/>
      <c r="G35" s="71"/>
      <c r="H35" s="71"/>
    </row>
    <row r="36" spans="2:8" x14ac:dyDescent="0.25">
      <c r="B36" s="71"/>
      <c r="C36" s="71"/>
      <c r="D36" s="71"/>
      <c r="E36" s="71"/>
      <c r="F36" s="71"/>
      <c r="G36" s="71"/>
      <c r="H36" s="71"/>
    </row>
    <row r="37" spans="2:8" x14ac:dyDescent="0.25">
      <c r="B37" s="71"/>
      <c r="C37" s="71"/>
      <c r="D37" s="71"/>
      <c r="E37" s="71"/>
      <c r="F37" s="71"/>
      <c r="G37" s="71"/>
      <c r="H37" s="71"/>
    </row>
    <row r="38" spans="2:8" x14ac:dyDescent="0.25">
      <c r="B38" s="71"/>
      <c r="C38" s="71"/>
      <c r="D38" s="71"/>
      <c r="E38" s="71"/>
      <c r="F38" s="71"/>
      <c r="G38" s="71"/>
      <c r="H38" s="71"/>
    </row>
    <row r="39" spans="2:8" x14ac:dyDescent="0.25">
      <c r="B39" s="71"/>
      <c r="C39" s="71"/>
      <c r="D39" s="71"/>
      <c r="E39" s="71"/>
      <c r="F39" s="71"/>
      <c r="G39" s="71"/>
      <c r="H39" s="71"/>
    </row>
    <row r="40" spans="2:8" x14ac:dyDescent="0.25">
      <c r="B40" s="71"/>
      <c r="C40" s="71"/>
      <c r="D40" s="71"/>
      <c r="E40" s="71"/>
      <c r="F40" s="71"/>
      <c r="G40" s="71"/>
      <c r="H40" s="71"/>
    </row>
    <row r="41" spans="2:8" x14ac:dyDescent="0.25">
      <c r="B41" s="73"/>
      <c r="C41" s="73"/>
      <c r="D41" s="73"/>
      <c r="E41" s="71"/>
      <c r="F41" s="71"/>
      <c r="G41" s="71"/>
      <c r="H41" s="71"/>
    </row>
    <row r="42" spans="2:8" x14ac:dyDescent="0.25">
      <c r="B42" s="94"/>
      <c r="C42" s="200"/>
      <c r="D42" s="200"/>
      <c r="E42" s="73"/>
      <c r="F42" s="73"/>
      <c r="G42" s="71"/>
      <c r="H42" s="71"/>
    </row>
    <row r="43" spans="2:8" x14ac:dyDescent="0.25">
      <c r="B43" s="94"/>
      <c r="C43" s="214"/>
      <c r="D43" s="214"/>
      <c r="E43" s="73"/>
      <c r="F43" s="73"/>
      <c r="G43" s="71"/>
      <c r="H43" s="71"/>
    </row>
    <row r="44" spans="2:8" x14ac:dyDescent="0.25">
      <c r="B44" s="94"/>
      <c r="C44" s="200"/>
      <c r="D44" s="200"/>
      <c r="E44" s="73"/>
      <c r="F44" s="73"/>
      <c r="G44" s="71"/>
      <c r="H44" s="71"/>
    </row>
    <row r="45" spans="2:8" x14ac:dyDescent="0.25">
      <c r="B45" s="94"/>
      <c r="C45" s="200"/>
      <c r="D45" s="200"/>
      <c r="E45" s="73"/>
      <c r="F45" s="73"/>
      <c r="G45" s="71"/>
      <c r="H45" s="71"/>
    </row>
    <row r="46" spans="2:8" x14ac:dyDescent="0.25">
      <c r="B46" s="94"/>
      <c r="C46" s="200"/>
      <c r="D46" s="200"/>
      <c r="E46" s="73"/>
      <c r="F46" s="73"/>
      <c r="G46" s="71"/>
      <c r="H46" s="71"/>
    </row>
    <row r="47" spans="2:8" x14ac:dyDescent="0.25">
      <c r="B47" s="94"/>
      <c r="C47" s="200"/>
      <c r="D47" s="200"/>
      <c r="E47" s="73"/>
      <c r="F47" s="73"/>
      <c r="G47" s="71"/>
      <c r="H47" s="71"/>
    </row>
    <row r="48" spans="2:8" x14ac:dyDescent="0.25">
      <c r="B48" s="94"/>
      <c r="C48" s="200"/>
      <c r="D48" s="200"/>
      <c r="E48" s="73"/>
      <c r="F48" s="73"/>
      <c r="G48" s="71"/>
      <c r="H48" s="71"/>
    </row>
    <row r="49" spans="2:8" x14ac:dyDescent="0.25">
      <c r="B49" s="94"/>
      <c r="C49" s="200"/>
      <c r="D49" s="200"/>
      <c r="E49" s="73"/>
      <c r="F49" s="73"/>
      <c r="G49" s="71"/>
      <c r="H49" s="71"/>
    </row>
    <row r="50" spans="2:8" x14ac:dyDescent="0.25">
      <c r="B50" s="94"/>
      <c r="C50" s="200"/>
      <c r="D50" s="200"/>
      <c r="E50" s="73"/>
      <c r="F50" s="73"/>
      <c r="G50" s="71"/>
      <c r="H50" s="71"/>
    </row>
    <row r="51" spans="2:8" x14ac:dyDescent="0.25">
      <c r="B51" s="94"/>
      <c r="C51" s="200"/>
      <c r="D51" s="200"/>
      <c r="E51" s="73"/>
      <c r="F51" s="73"/>
      <c r="G51" s="71"/>
      <c r="H51" s="71"/>
    </row>
    <row r="52" spans="2:8" x14ac:dyDescent="0.25">
      <c r="B52" s="94"/>
      <c r="C52" s="200"/>
      <c r="D52" s="200"/>
      <c r="E52" s="73"/>
      <c r="F52" s="73"/>
      <c r="G52" s="71"/>
      <c r="H52" s="71"/>
    </row>
    <row r="53" spans="2:8" x14ac:dyDescent="0.25">
      <c r="B53" s="94"/>
      <c r="C53" s="200"/>
      <c r="D53" s="200"/>
      <c r="E53" s="73"/>
      <c r="F53" s="73"/>
      <c r="G53" s="71"/>
      <c r="H53" s="71"/>
    </row>
    <row r="54" spans="2:8" x14ac:dyDescent="0.25">
      <c r="B54" s="91" t="s">
        <v>51</v>
      </c>
      <c r="C54" s="200"/>
      <c r="D54" s="200"/>
      <c r="E54" s="73"/>
      <c r="F54" s="73"/>
      <c r="G54" s="71"/>
      <c r="H54" s="71"/>
    </row>
    <row r="55" spans="2:8" x14ac:dyDescent="0.25">
      <c r="B55" s="2"/>
      <c r="C55" s="2"/>
      <c r="D55" s="2"/>
      <c r="E55" s="2"/>
      <c r="F55" s="2"/>
    </row>
    <row r="56" spans="2:8" x14ac:dyDescent="0.25">
      <c r="B56" s="2"/>
      <c r="C56" s="2"/>
      <c r="D56" s="2"/>
      <c r="E56" s="2"/>
      <c r="F56" s="2"/>
    </row>
    <row r="57" spans="2:8" x14ac:dyDescent="0.25">
      <c r="E57" s="2"/>
      <c r="F57" s="2"/>
    </row>
  </sheetData>
  <sortState ref="B3:C13">
    <sortCondition descending="1" ref="C3:C13"/>
  </sortState>
  <mergeCells count="3">
    <mergeCell ref="L1:O1"/>
    <mergeCell ref="L2:M2"/>
    <mergeCell ref="N2:O2"/>
  </mergeCells>
  <pageMargins left="0.7" right="0.7" top="0.75" bottom="0.75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view="pageBreakPreview" topLeftCell="A3" zoomScale="80" zoomScaleNormal="70" zoomScaleSheetLayoutView="80" workbookViewId="0">
      <pane xSplit="2" ySplit="2" topLeftCell="C38" activePane="bottomRight" state="frozen"/>
      <selection activeCell="P33" sqref="P33"/>
      <selection pane="topRight" activeCell="P33" sqref="P33"/>
      <selection pane="bottomLeft" activeCell="P33" sqref="P33"/>
      <selection pane="bottomRight" activeCell="P33" sqref="P33"/>
    </sheetView>
  </sheetViews>
  <sheetFormatPr baseColWidth="10" defaultRowHeight="15" x14ac:dyDescent="0.25"/>
  <cols>
    <col min="1" max="1" width="11.42578125" style="2"/>
    <col min="2" max="2" width="8.28515625" style="2" customWidth="1"/>
    <col min="3" max="3" width="19.85546875" style="2" customWidth="1"/>
    <col min="4" max="4" width="20.7109375" style="2" customWidth="1"/>
    <col min="5" max="5" width="18.5703125" style="2" bestFit="1" customWidth="1"/>
    <col min="6" max="6" width="17" style="2" bestFit="1" customWidth="1"/>
    <col min="7" max="7" width="14.5703125" style="2" bestFit="1" customWidth="1"/>
    <col min="8" max="8" width="18.42578125" style="2" bestFit="1" customWidth="1"/>
    <col min="9" max="9" width="18.140625" style="2" bestFit="1" customWidth="1"/>
    <col min="10" max="10" width="16.5703125" style="2" bestFit="1" customWidth="1"/>
    <col min="11" max="11" width="11.42578125" style="2"/>
    <col min="12" max="12" width="14" style="2" customWidth="1"/>
    <col min="13" max="13" width="12.28515625" style="2" customWidth="1"/>
    <col min="14" max="14" width="18.5703125" style="2" bestFit="1" customWidth="1"/>
    <col min="15" max="15" width="17" style="2" bestFit="1" customWidth="1"/>
    <col min="16" max="16" width="14.5703125" style="2" bestFit="1" customWidth="1"/>
    <col min="17" max="17" width="18.7109375" style="2" bestFit="1" customWidth="1"/>
    <col min="18" max="18" width="18.5703125" style="2" bestFit="1" customWidth="1"/>
    <col min="19" max="19" width="17" style="2" bestFit="1" customWidth="1"/>
    <col min="20" max="20" width="14.5703125" style="2" bestFit="1" customWidth="1"/>
    <col min="21" max="21" width="18.7109375" style="2" bestFit="1" customWidth="1"/>
    <col min="22" max="22" width="18.5703125" style="2" bestFit="1" customWidth="1"/>
    <col min="23" max="23" width="17" style="2" bestFit="1" customWidth="1"/>
    <col min="24" max="16384" width="11.42578125" style="2"/>
  </cols>
  <sheetData>
    <row r="1" spans="1:28" x14ac:dyDescent="0.25">
      <c r="A1" s="2">
        <v>100</v>
      </c>
      <c r="B1" s="2">
        <v>100</v>
      </c>
    </row>
    <row r="2" spans="1:28" x14ac:dyDescent="0.25">
      <c r="C2" s="375"/>
      <c r="D2" s="375"/>
      <c r="E2" s="375"/>
      <c r="G2" s="375"/>
      <c r="H2" s="375"/>
      <c r="I2" s="375"/>
    </row>
    <row r="3" spans="1:28" x14ac:dyDescent="0.25">
      <c r="B3" s="2" t="s">
        <v>68</v>
      </c>
      <c r="C3" s="375" t="s">
        <v>0</v>
      </c>
      <c r="D3" s="375"/>
      <c r="E3" s="375"/>
      <c r="F3" s="375"/>
      <c r="G3" s="375" t="s">
        <v>1</v>
      </c>
      <c r="H3" s="375"/>
      <c r="I3" s="375"/>
      <c r="J3" s="375"/>
      <c r="K3" s="375" t="s">
        <v>16</v>
      </c>
      <c r="L3" s="375"/>
      <c r="M3" s="375"/>
      <c r="N3" s="375"/>
    </row>
    <row r="4" spans="1:28" x14ac:dyDescent="0.25">
      <c r="C4" s="2" t="s">
        <v>69</v>
      </c>
      <c r="D4" s="2" t="s">
        <v>70</v>
      </c>
      <c r="E4" s="2" t="s">
        <v>71</v>
      </c>
      <c r="F4" s="144" t="s">
        <v>72</v>
      </c>
      <c r="G4" s="2" t="s">
        <v>69</v>
      </c>
      <c r="H4" s="2" t="s">
        <v>70</v>
      </c>
      <c r="I4" s="2" t="s">
        <v>71</v>
      </c>
      <c r="J4" s="144" t="s">
        <v>72</v>
      </c>
      <c r="K4" s="2" t="s">
        <v>69</v>
      </c>
      <c r="L4" s="2" t="s">
        <v>70</v>
      </c>
      <c r="M4" s="2" t="s">
        <v>71</v>
      </c>
      <c r="N4" s="2" t="s">
        <v>72</v>
      </c>
    </row>
    <row r="5" spans="1:28" ht="15.75" customHeight="1" x14ac:dyDescent="0.25">
      <c r="B5" s="145">
        <v>39965</v>
      </c>
      <c r="C5" s="135">
        <v>-26.315789473684209</v>
      </c>
      <c r="D5" s="135">
        <v>-31.578947368421051</v>
      </c>
      <c r="E5" s="135">
        <v>-15.789473684210526</v>
      </c>
      <c r="F5" s="146">
        <v>-5.2631578947368416</v>
      </c>
      <c r="G5" s="135">
        <v>-35</v>
      </c>
      <c r="H5" s="135">
        <v>-50</v>
      </c>
      <c r="I5" s="135">
        <v>-55.000000000000007</v>
      </c>
      <c r="J5" s="146">
        <v>-35</v>
      </c>
      <c r="K5" s="135">
        <v>-14.285714285714285</v>
      </c>
      <c r="L5" s="135">
        <v>-14.285714285714285</v>
      </c>
      <c r="M5" s="135">
        <v>0</v>
      </c>
      <c r="N5" s="135">
        <v>-28.571428571428569</v>
      </c>
      <c r="P5" s="2">
        <f t="shared" ref="P5:AA26" si="0">+IF(C5&lt;0,1,0)</f>
        <v>1</v>
      </c>
      <c r="Q5" s="2">
        <f t="shared" si="0"/>
        <v>1</v>
      </c>
      <c r="R5" s="2">
        <f t="shared" si="0"/>
        <v>1</v>
      </c>
      <c r="S5" s="2">
        <f t="shared" si="0"/>
        <v>1</v>
      </c>
      <c r="T5" s="2">
        <f t="shared" si="0"/>
        <v>1</v>
      </c>
      <c r="U5" s="2">
        <f t="shared" si="0"/>
        <v>1</v>
      </c>
      <c r="V5" s="2">
        <f t="shared" si="0"/>
        <v>1</v>
      </c>
      <c r="W5" s="2">
        <f t="shared" si="0"/>
        <v>1</v>
      </c>
      <c r="X5" s="2">
        <f t="shared" si="0"/>
        <v>1</v>
      </c>
      <c r="Y5" s="2">
        <f t="shared" si="0"/>
        <v>1</v>
      </c>
      <c r="Z5" s="2">
        <f t="shared" si="0"/>
        <v>0</v>
      </c>
      <c r="AA5" s="2">
        <f t="shared" si="0"/>
        <v>1</v>
      </c>
      <c r="AB5" s="2">
        <f t="shared" ref="AB5:AB32" si="1">+SUM(P5:AA5)</f>
        <v>11</v>
      </c>
    </row>
    <row r="6" spans="1:28" x14ac:dyDescent="0.25">
      <c r="B6" s="145">
        <v>40057</v>
      </c>
      <c r="C6" s="135">
        <v>-27.777777777777779</v>
      </c>
      <c r="D6" s="135">
        <v>-11.111111111111111</v>
      </c>
      <c r="E6" s="135">
        <v>0</v>
      </c>
      <c r="F6" s="146">
        <v>-5.5555555555555554</v>
      </c>
      <c r="G6" s="135">
        <v>-45.454545454545453</v>
      </c>
      <c r="H6" s="135">
        <v>-31.818181818181817</v>
      </c>
      <c r="I6" s="135">
        <v>-36.363636363636367</v>
      </c>
      <c r="J6" s="146">
        <v>-36.363636363636367</v>
      </c>
      <c r="K6" s="135">
        <v>-16.666666666666664</v>
      </c>
      <c r="L6" s="135">
        <v>-16.666666666666664</v>
      </c>
      <c r="M6" s="135">
        <v>-16.666666666666664</v>
      </c>
      <c r="N6" s="135">
        <v>0</v>
      </c>
      <c r="P6" s="2">
        <f t="shared" si="0"/>
        <v>1</v>
      </c>
      <c r="Q6" s="2">
        <f t="shared" si="0"/>
        <v>1</v>
      </c>
      <c r="R6" s="2">
        <f t="shared" si="0"/>
        <v>0</v>
      </c>
      <c r="S6" s="2">
        <f t="shared" si="0"/>
        <v>1</v>
      </c>
      <c r="T6" s="2">
        <f t="shared" si="0"/>
        <v>1</v>
      </c>
      <c r="U6" s="2">
        <f t="shared" si="0"/>
        <v>1</v>
      </c>
      <c r="V6" s="2">
        <f t="shared" si="0"/>
        <v>1</v>
      </c>
      <c r="W6" s="2">
        <f t="shared" si="0"/>
        <v>1</v>
      </c>
      <c r="X6" s="2">
        <f t="shared" si="0"/>
        <v>1</v>
      </c>
      <c r="Y6" s="2">
        <f t="shared" si="0"/>
        <v>1</v>
      </c>
      <c r="Z6" s="2">
        <f t="shared" si="0"/>
        <v>1</v>
      </c>
      <c r="AA6" s="2">
        <f t="shared" si="0"/>
        <v>0</v>
      </c>
      <c r="AB6" s="2">
        <f t="shared" si="1"/>
        <v>10</v>
      </c>
    </row>
    <row r="7" spans="1:28" x14ac:dyDescent="0.25">
      <c r="B7" s="145">
        <v>40148</v>
      </c>
      <c r="C7" s="135">
        <v>-5.8823529411764701</v>
      </c>
      <c r="D7" s="135">
        <v>-11.76470588235294</v>
      </c>
      <c r="E7" s="135">
        <v>-17.647058823529413</v>
      </c>
      <c r="F7" s="146">
        <v>-23.52941176470588</v>
      </c>
      <c r="G7" s="135">
        <v>-27.27272727272727</v>
      </c>
      <c r="H7" s="135">
        <v>-13.636363636363635</v>
      </c>
      <c r="I7" s="135">
        <v>0</v>
      </c>
      <c r="J7" s="146">
        <v>9.0909090909090917</v>
      </c>
      <c r="K7" s="135">
        <v>-28.571428571428569</v>
      </c>
      <c r="L7" s="135">
        <v>-57.142857142857139</v>
      </c>
      <c r="M7" s="135">
        <v>-57.142857142857139</v>
      </c>
      <c r="N7" s="135">
        <v>-28.571428571428569</v>
      </c>
      <c r="P7" s="2">
        <f t="shared" si="0"/>
        <v>1</v>
      </c>
      <c r="Q7" s="2">
        <f t="shared" si="0"/>
        <v>1</v>
      </c>
      <c r="R7" s="2">
        <f t="shared" si="0"/>
        <v>1</v>
      </c>
      <c r="S7" s="2">
        <f t="shared" si="0"/>
        <v>1</v>
      </c>
      <c r="T7" s="2">
        <f t="shared" si="0"/>
        <v>1</v>
      </c>
      <c r="U7" s="2">
        <f t="shared" si="0"/>
        <v>1</v>
      </c>
      <c r="V7" s="2">
        <f t="shared" si="0"/>
        <v>0</v>
      </c>
      <c r="W7" s="2">
        <f t="shared" si="0"/>
        <v>0</v>
      </c>
      <c r="X7" s="2">
        <f t="shared" si="0"/>
        <v>1</v>
      </c>
      <c r="Y7" s="2">
        <f t="shared" si="0"/>
        <v>1</v>
      </c>
      <c r="Z7" s="2">
        <f t="shared" si="0"/>
        <v>1</v>
      </c>
      <c r="AA7" s="2">
        <f t="shared" si="0"/>
        <v>1</v>
      </c>
      <c r="AB7" s="2">
        <f t="shared" si="1"/>
        <v>10</v>
      </c>
    </row>
    <row r="8" spans="1:28" x14ac:dyDescent="0.25">
      <c r="B8" s="145">
        <v>40238</v>
      </c>
      <c r="C8" s="135">
        <v>22.222222222222221</v>
      </c>
      <c r="D8" s="135">
        <v>22.222222222222221</v>
      </c>
      <c r="E8" s="135">
        <v>27.777777777777779</v>
      </c>
      <c r="F8" s="146">
        <v>-5.5555555555555554</v>
      </c>
      <c r="G8" s="135">
        <v>0</v>
      </c>
      <c r="H8" s="135">
        <v>0</v>
      </c>
      <c r="I8" s="135">
        <v>13.636363636363635</v>
      </c>
      <c r="J8" s="146">
        <v>13.636363636363635</v>
      </c>
      <c r="K8" s="135">
        <v>-28.571428571428569</v>
      </c>
      <c r="L8" s="135">
        <v>-28.571428571428569</v>
      </c>
      <c r="M8" s="135">
        <v>-14.285714285714285</v>
      </c>
      <c r="N8" s="135">
        <v>-14.285714285714285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1</v>
      </c>
      <c r="T8" s="2">
        <f t="shared" si="0"/>
        <v>0</v>
      </c>
      <c r="U8" s="2">
        <f t="shared" si="0"/>
        <v>0</v>
      </c>
      <c r="V8" s="2">
        <f t="shared" si="0"/>
        <v>0</v>
      </c>
      <c r="W8" s="2">
        <f t="shared" si="0"/>
        <v>0</v>
      </c>
      <c r="X8" s="2">
        <f t="shared" si="0"/>
        <v>1</v>
      </c>
      <c r="Y8" s="2">
        <f t="shared" si="0"/>
        <v>1</v>
      </c>
      <c r="Z8" s="2">
        <f t="shared" si="0"/>
        <v>1</v>
      </c>
      <c r="AA8" s="2">
        <f t="shared" si="0"/>
        <v>1</v>
      </c>
      <c r="AB8" s="2">
        <f t="shared" si="1"/>
        <v>5</v>
      </c>
    </row>
    <row r="9" spans="1:28" x14ac:dyDescent="0.25">
      <c r="B9" s="145">
        <v>40330</v>
      </c>
      <c r="C9" s="135">
        <v>22.222222222222221</v>
      </c>
      <c r="D9" s="135">
        <v>22.222222222222221</v>
      </c>
      <c r="E9" s="135">
        <v>38.888888888888893</v>
      </c>
      <c r="F9" s="146">
        <v>22.222222222222221</v>
      </c>
      <c r="G9" s="135">
        <v>11.111111111111111</v>
      </c>
      <c r="H9" s="135">
        <v>16.666666666666664</v>
      </c>
      <c r="I9" s="135">
        <v>11.111111111111111</v>
      </c>
      <c r="J9" s="146">
        <v>16.666666666666664</v>
      </c>
      <c r="K9" s="135">
        <v>-28.571428571428569</v>
      </c>
      <c r="L9" s="135">
        <v>-28.571428571428569</v>
      </c>
      <c r="M9" s="135">
        <v>-28.571428571428569</v>
      </c>
      <c r="N9" s="135">
        <v>-57.142857142857139</v>
      </c>
      <c r="P9" s="2">
        <f t="shared" si="0"/>
        <v>0</v>
      </c>
      <c r="Q9" s="2">
        <f t="shared" si="0"/>
        <v>0</v>
      </c>
      <c r="R9" s="2">
        <f t="shared" si="0"/>
        <v>0</v>
      </c>
      <c r="S9" s="2">
        <f t="shared" si="0"/>
        <v>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1</v>
      </c>
      <c r="Y9" s="2">
        <f t="shared" si="0"/>
        <v>1</v>
      </c>
      <c r="Z9" s="2">
        <f t="shared" si="0"/>
        <v>1</v>
      </c>
      <c r="AA9" s="2">
        <f t="shared" si="0"/>
        <v>1</v>
      </c>
      <c r="AB9" s="2">
        <f t="shared" si="1"/>
        <v>4</v>
      </c>
    </row>
    <row r="10" spans="1:28" x14ac:dyDescent="0.25">
      <c r="B10" s="145">
        <v>40422</v>
      </c>
      <c r="C10" s="135">
        <v>-5.5555555555555554</v>
      </c>
      <c r="D10" s="135">
        <v>22.222222222222221</v>
      </c>
      <c r="E10" s="135">
        <v>33.333333333333329</v>
      </c>
      <c r="F10" s="146">
        <v>61.111111111111114</v>
      </c>
      <c r="G10" s="135">
        <v>27.777777777777779</v>
      </c>
      <c r="H10" s="135">
        <v>50</v>
      </c>
      <c r="I10" s="135">
        <v>55.555555555555557</v>
      </c>
      <c r="J10" s="146">
        <v>38.888888888888893</v>
      </c>
      <c r="K10" s="135">
        <v>0</v>
      </c>
      <c r="L10" s="135">
        <v>-28.571428571428569</v>
      </c>
      <c r="M10" s="135">
        <v>-42.857142857142854</v>
      </c>
      <c r="N10" s="135">
        <v>-28.571428571428569</v>
      </c>
      <c r="P10" s="2">
        <f t="shared" si="0"/>
        <v>1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1</v>
      </c>
      <c r="Z10" s="2">
        <f t="shared" si="0"/>
        <v>1</v>
      </c>
      <c r="AA10" s="2">
        <f t="shared" si="0"/>
        <v>1</v>
      </c>
      <c r="AB10" s="2">
        <f t="shared" si="1"/>
        <v>4</v>
      </c>
    </row>
    <row r="11" spans="1:28" x14ac:dyDescent="0.25">
      <c r="B11" s="145">
        <v>40513</v>
      </c>
      <c r="C11" s="135">
        <v>23.52941176470588</v>
      </c>
      <c r="D11" s="135">
        <v>23.52941176470588</v>
      </c>
      <c r="E11" s="135">
        <v>52.941176470588239</v>
      </c>
      <c r="F11" s="146">
        <v>64.705882352941174</v>
      </c>
      <c r="G11" s="135">
        <v>16.666666666666664</v>
      </c>
      <c r="H11" s="135">
        <v>38.888888888888893</v>
      </c>
      <c r="I11" s="135">
        <v>61.111111111111114</v>
      </c>
      <c r="J11" s="146">
        <v>38.888888888888893</v>
      </c>
      <c r="K11" s="135">
        <v>66.666666666666657</v>
      </c>
      <c r="L11" s="135">
        <v>50</v>
      </c>
      <c r="M11" s="135">
        <v>50</v>
      </c>
      <c r="N11" s="135"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1"/>
        <v>0</v>
      </c>
    </row>
    <row r="12" spans="1:28" x14ac:dyDescent="0.25">
      <c r="B12" s="145">
        <v>40603</v>
      </c>
      <c r="C12" s="135">
        <v>26.315789473684209</v>
      </c>
      <c r="D12" s="135">
        <v>36.84210526315789</v>
      </c>
      <c r="E12" s="135">
        <v>36.84210526315789</v>
      </c>
      <c r="F12" s="146">
        <v>10.526315789473683</v>
      </c>
      <c r="G12" s="135">
        <v>6.25</v>
      </c>
      <c r="H12" s="135">
        <v>25</v>
      </c>
      <c r="I12" s="135">
        <v>12.5</v>
      </c>
      <c r="J12" s="146">
        <v>-6.25</v>
      </c>
      <c r="K12" s="135">
        <v>42.857142857142854</v>
      </c>
      <c r="L12" s="135">
        <v>28.571428571428569</v>
      </c>
      <c r="M12" s="135">
        <v>-14.285714285714285</v>
      </c>
      <c r="N12" s="135">
        <v>-42.857142857142854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1</v>
      </c>
      <c r="X12" s="2">
        <f t="shared" si="0"/>
        <v>0</v>
      </c>
      <c r="Y12" s="2">
        <f t="shared" si="0"/>
        <v>0</v>
      </c>
      <c r="Z12" s="2">
        <f t="shared" si="0"/>
        <v>1</v>
      </c>
      <c r="AA12" s="2">
        <f t="shared" si="0"/>
        <v>1</v>
      </c>
      <c r="AB12" s="2">
        <f t="shared" si="1"/>
        <v>3</v>
      </c>
    </row>
    <row r="13" spans="1:28" x14ac:dyDescent="0.25">
      <c r="B13" s="145">
        <v>40695</v>
      </c>
      <c r="C13" s="135">
        <v>27.777777777777779</v>
      </c>
      <c r="D13" s="135">
        <v>55.555555555555557</v>
      </c>
      <c r="E13" s="135">
        <v>61.111111111111114</v>
      </c>
      <c r="F13" s="146">
        <v>27.777777777777779</v>
      </c>
      <c r="G13" s="135">
        <v>37.5</v>
      </c>
      <c r="H13" s="135">
        <v>43.75</v>
      </c>
      <c r="I13" s="135">
        <v>56.25</v>
      </c>
      <c r="J13" s="146">
        <v>31.25</v>
      </c>
      <c r="K13" s="135">
        <v>66.666666666666657</v>
      </c>
      <c r="L13" s="135">
        <v>33.333333333333329</v>
      </c>
      <c r="M13" s="135">
        <v>16.666666666666664</v>
      </c>
      <c r="N13" s="135">
        <v>0</v>
      </c>
      <c r="P13" s="2">
        <f t="shared" si="0"/>
        <v>0</v>
      </c>
      <c r="Q13" s="2">
        <f t="shared" si="0"/>
        <v>0</v>
      </c>
      <c r="R13" s="2">
        <f t="shared" si="0"/>
        <v>0</v>
      </c>
      <c r="S13" s="2">
        <f t="shared" si="0"/>
        <v>0</v>
      </c>
      <c r="T13" s="2">
        <f t="shared" si="0"/>
        <v>0</v>
      </c>
      <c r="U13" s="2">
        <f t="shared" si="0"/>
        <v>0</v>
      </c>
      <c r="V13" s="2">
        <f t="shared" si="0"/>
        <v>0</v>
      </c>
      <c r="W13" s="2">
        <f t="shared" si="0"/>
        <v>0</v>
      </c>
      <c r="X13" s="2">
        <f t="shared" si="0"/>
        <v>0</v>
      </c>
      <c r="Y13" s="2">
        <f t="shared" si="0"/>
        <v>0</v>
      </c>
      <c r="Z13" s="2">
        <f t="shared" si="0"/>
        <v>0</v>
      </c>
      <c r="AA13" s="2">
        <f t="shared" si="0"/>
        <v>0</v>
      </c>
      <c r="AB13" s="2">
        <f t="shared" si="1"/>
        <v>0</v>
      </c>
    </row>
    <row r="14" spans="1:28" x14ac:dyDescent="0.25">
      <c r="B14" s="145">
        <v>40787</v>
      </c>
      <c r="C14" s="135">
        <v>23.809523809523807</v>
      </c>
      <c r="D14" s="135">
        <v>47.619047619047613</v>
      </c>
      <c r="E14" s="135">
        <v>42.857142857142854</v>
      </c>
      <c r="F14" s="146">
        <v>47.619047619047613</v>
      </c>
      <c r="G14" s="135">
        <v>28.571428571428569</v>
      </c>
      <c r="H14" s="135">
        <v>50</v>
      </c>
      <c r="I14" s="135">
        <v>57.142857142857139</v>
      </c>
      <c r="J14" s="146">
        <v>14.285714285714285</v>
      </c>
      <c r="K14" s="135">
        <v>50</v>
      </c>
      <c r="L14" s="135">
        <v>66.666666666666657</v>
      </c>
      <c r="M14" s="135">
        <v>66.666666666666657</v>
      </c>
      <c r="N14" s="135">
        <v>-16.666666666666664</v>
      </c>
      <c r="P14" s="2">
        <f t="shared" si="0"/>
        <v>0</v>
      </c>
      <c r="Q14" s="2">
        <f t="shared" si="0"/>
        <v>0</v>
      </c>
      <c r="R14" s="2">
        <f t="shared" si="0"/>
        <v>0</v>
      </c>
      <c r="S14" s="2">
        <f t="shared" si="0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1</v>
      </c>
      <c r="AB14" s="2">
        <f t="shared" si="1"/>
        <v>1</v>
      </c>
    </row>
    <row r="15" spans="1:28" x14ac:dyDescent="0.25">
      <c r="B15" s="145">
        <v>40878</v>
      </c>
      <c r="C15" s="135">
        <v>19.047619047619047</v>
      </c>
      <c r="D15" s="135">
        <v>14.285714285714285</v>
      </c>
      <c r="E15" s="135">
        <v>19.047619047619047</v>
      </c>
      <c r="F15" s="146">
        <v>14.285714285714285</v>
      </c>
      <c r="G15" s="135">
        <v>21.428571428571427</v>
      </c>
      <c r="H15" s="135">
        <v>42.857142857142854</v>
      </c>
      <c r="I15" s="135">
        <v>42.857142857142854</v>
      </c>
      <c r="J15" s="146">
        <v>28.571428571428569</v>
      </c>
      <c r="K15" s="135">
        <v>50</v>
      </c>
      <c r="L15" s="135">
        <v>50</v>
      </c>
      <c r="M15" s="135">
        <v>50</v>
      </c>
      <c r="N15" s="135"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2">
        <f t="shared" si="0"/>
        <v>0</v>
      </c>
      <c r="T15" s="2">
        <f t="shared" si="0"/>
        <v>0</v>
      </c>
      <c r="U15" s="2">
        <f t="shared" si="0"/>
        <v>0</v>
      </c>
      <c r="V15" s="2">
        <f t="shared" si="0"/>
        <v>0</v>
      </c>
      <c r="W15" s="2">
        <f t="shared" si="0"/>
        <v>0</v>
      </c>
      <c r="X15" s="2">
        <f t="shared" si="0"/>
        <v>0</v>
      </c>
      <c r="Y15" s="2">
        <f t="shared" si="0"/>
        <v>0</v>
      </c>
      <c r="Z15" s="2">
        <f t="shared" si="0"/>
        <v>0</v>
      </c>
      <c r="AA15" s="2">
        <f t="shared" si="0"/>
        <v>0</v>
      </c>
      <c r="AB15" s="2">
        <f t="shared" si="1"/>
        <v>0</v>
      </c>
    </row>
    <row r="16" spans="1:28" x14ac:dyDescent="0.25">
      <c r="B16" s="145">
        <v>40969</v>
      </c>
      <c r="C16" s="135">
        <v>4.7619047619047619</v>
      </c>
      <c r="D16" s="135">
        <v>14.285714285714285</v>
      </c>
      <c r="E16" s="135">
        <v>14.285714285714285</v>
      </c>
      <c r="F16" s="146">
        <v>14.285714285714285</v>
      </c>
      <c r="G16" s="135">
        <v>6.666666666666667</v>
      </c>
      <c r="H16" s="135">
        <v>13.333333333333334</v>
      </c>
      <c r="I16" s="135">
        <v>46.666666666666664</v>
      </c>
      <c r="J16" s="146">
        <v>40</v>
      </c>
      <c r="K16" s="135">
        <v>33.333333333333329</v>
      </c>
      <c r="L16" s="135">
        <v>16.666666666666664</v>
      </c>
      <c r="M16" s="135">
        <v>-16.666666666666664</v>
      </c>
      <c r="N16" s="135">
        <v>-50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2">
        <f t="shared" si="0"/>
        <v>0</v>
      </c>
      <c r="T16" s="2">
        <f t="shared" si="0"/>
        <v>0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1</v>
      </c>
      <c r="AA16" s="2">
        <f t="shared" si="0"/>
        <v>1</v>
      </c>
      <c r="AB16" s="2">
        <f t="shared" si="1"/>
        <v>2</v>
      </c>
    </row>
    <row r="17" spans="2:28" x14ac:dyDescent="0.25">
      <c r="B17" s="145">
        <v>41061</v>
      </c>
      <c r="C17" s="135">
        <v>-5</v>
      </c>
      <c r="D17" s="135">
        <v>0</v>
      </c>
      <c r="E17" s="135">
        <v>-10</v>
      </c>
      <c r="F17" s="146">
        <v>0</v>
      </c>
      <c r="G17" s="135">
        <v>6.666666666666667</v>
      </c>
      <c r="H17" s="135">
        <v>13.333333333333334</v>
      </c>
      <c r="I17" s="135">
        <v>46.666666666666664</v>
      </c>
      <c r="J17" s="146">
        <v>40</v>
      </c>
      <c r="K17" s="135">
        <v>33.333333333333329</v>
      </c>
      <c r="L17" s="135">
        <v>16.666666666666664</v>
      </c>
      <c r="M17" s="135">
        <v>-16.666666666666664</v>
      </c>
      <c r="N17" s="135">
        <v>-50</v>
      </c>
      <c r="P17" s="2">
        <f t="shared" si="0"/>
        <v>1</v>
      </c>
      <c r="Q17" s="2">
        <f t="shared" si="0"/>
        <v>0</v>
      </c>
      <c r="R17" s="2">
        <f t="shared" si="0"/>
        <v>1</v>
      </c>
      <c r="S17" s="2">
        <f t="shared" si="0"/>
        <v>0</v>
      </c>
      <c r="T17" s="2">
        <f t="shared" si="0"/>
        <v>0</v>
      </c>
      <c r="U17" s="2">
        <f t="shared" si="0"/>
        <v>0</v>
      </c>
      <c r="V17" s="2">
        <f t="shared" si="0"/>
        <v>0</v>
      </c>
      <c r="W17" s="2">
        <f t="shared" si="0"/>
        <v>0</v>
      </c>
      <c r="X17" s="2">
        <f t="shared" si="0"/>
        <v>0</v>
      </c>
      <c r="Y17" s="2">
        <f t="shared" si="0"/>
        <v>0</v>
      </c>
      <c r="Z17" s="2">
        <f t="shared" si="0"/>
        <v>1</v>
      </c>
      <c r="AA17" s="2">
        <f t="shared" si="0"/>
        <v>1</v>
      </c>
      <c r="AB17" s="2">
        <f t="shared" si="1"/>
        <v>4</v>
      </c>
    </row>
    <row r="18" spans="2:28" x14ac:dyDescent="0.25">
      <c r="B18" s="145">
        <v>41153</v>
      </c>
      <c r="C18" s="135">
        <v>-14.000000000000002</v>
      </c>
      <c r="D18" s="135">
        <v>18</v>
      </c>
      <c r="E18" s="135">
        <v>9</v>
      </c>
      <c r="F18" s="146">
        <v>-9</v>
      </c>
      <c r="G18" s="135">
        <v>15</v>
      </c>
      <c r="H18" s="135">
        <v>8</v>
      </c>
      <c r="I18" s="135">
        <v>8</v>
      </c>
      <c r="J18" s="146">
        <v>0</v>
      </c>
      <c r="K18" s="135">
        <v>-17</v>
      </c>
      <c r="L18" s="135">
        <v>0</v>
      </c>
      <c r="M18" s="135">
        <v>-17</v>
      </c>
      <c r="N18" s="135">
        <v>0</v>
      </c>
      <c r="P18" s="2">
        <f t="shared" si="0"/>
        <v>1</v>
      </c>
      <c r="Q18" s="2">
        <f t="shared" si="0"/>
        <v>0</v>
      </c>
      <c r="R18" s="2">
        <f t="shared" si="0"/>
        <v>0</v>
      </c>
      <c r="S18" s="2">
        <f t="shared" si="0"/>
        <v>1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  <c r="X18" s="2">
        <f t="shared" si="0"/>
        <v>1</v>
      </c>
      <c r="Y18" s="2">
        <f t="shared" si="0"/>
        <v>0</v>
      </c>
      <c r="Z18" s="2">
        <f t="shared" si="0"/>
        <v>1</v>
      </c>
      <c r="AA18" s="2">
        <f t="shared" si="0"/>
        <v>0</v>
      </c>
      <c r="AB18" s="2">
        <f t="shared" si="1"/>
        <v>4</v>
      </c>
    </row>
    <row r="19" spans="2:28" x14ac:dyDescent="0.25">
      <c r="B19" s="145">
        <v>41244</v>
      </c>
      <c r="C19" s="135">
        <v>8.3333333333333321</v>
      </c>
      <c r="D19" s="135">
        <v>12.5</v>
      </c>
      <c r="E19" s="135">
        <v>29.166666666666668</v>
      </c>
      <c r="F19" s="146">
        <v>8.3333333333333321</v>
      </c>
      <c r="G19" s="135">
        <v>0</v>
      </c>
      <c r="H19" s="135">
        <v>-6.666666666666667</v>
      </c>
      <c r="I19" s="135">
        <v>13.333333333333334</v>
      </c>
      <c r="J19" s="146">
        <v>0</v>
      </c>
      <c r="K19" s="135">
        <v>42.857142857142854</v>
      </c>
      <c r="L19" s="135">
        <v>28.571428571428569</v>
      </c>
      <c r="M19" s="135">
        <v>42.857142857142854</v>
      </c>
      <c r="N19" s="135">
        <v>14.285714285714285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1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1"/>
        <v>1</v>
      </c>
    </row>
    <row r="20" spans="2:28" x14ac:dyDescent="0.25">
      <c r="B20" s="145">
        <v>41334</v>
      </c>
      <c r="C20" s="135">
        <v>-18.181818181818183</v>
      </c>
      <c r="D20" s="135">
        <v>-27.27272727272727</v>
      </c>
      <c r="E20" s="135">
        <v>-31.818181818181817</v>
      </c>
      <c r="F20" s="146">
        <v>-40.909090909090914</v>
      </c>
      <c r="G20" s="135">
        <v>-18.75</v>
      </c>
      <c r="H20" s="135">
        <v>-25</v>
      </c>
      <c r="I20" s="135">
        <v>-18.75</v>
      </c>
      <c r="J20" s="146">
        <v>-25</v>
      </c>
      <c r="K20" s="135">
        <v>-42.857142857142854</v>
      </c>
      <c r="L20" s="135">
        <v>-42.857142857142854</v>
      </c>
      <c r="M20" s="135">
        <v>-42.857142857142854</v>
      </c>
      <c r="N20" s="135">
        <v>-28.571428571428569</v>
      </c>
      <c r="P20" s="2">
        <f t="shared" si="0"/>
        <v>1</v>
      </c>
      <c r="Q20" s="2">
        <f t="shared" si="0"/>
        <v>1</v>
      </c>
      <c r="R20" s="2">
        <f t="shared" si="0"/>
        <v>1</v>
      </c>
      <c r="S20" s="2">
        <f t="shared" si="0"/>
        <v>1</v>
      </c>
      <c r="T20" s="2">
        <f t="shared" si="0"/>
        <v>1</v>
      </c>
      <c r="U20" s="2">
        <f t="shared" si="0"/>
        <v>1</v>
      </c>
      <c r="V20" s="2">
        <f t="shared" si="0"/>
        <v>1</v>
      </c>
      <c r="W20" s="2">
        <f t="shared" si="0"/>
        <v>1</v>
      </c>
      <c r="X20" s="2">
        <f t="shared" si="0"/>
        <v>1</v>
      </c>
      <c r="Y20" s="2">
        <f t="shared" si="0"/>
        <v>1</v>
      </c>
      <c r="Z20" s="2">
        <f t="shared" si="0"/>
        <v>1</v>
      </c>
      <c r="AA20" s="2">
        <f t="shared" si="0"/>
        <v>1</v>
      </c>
      <c r="AB20" s="2">
        <f t="shared" si="1"/>
        <v>12</v>
      </c>
    </row>
    <row r="21" spans="2:28" x14ac:dyDescent="0.25">
      <c r="B21" s="145">
        <v>41426</v>
      </c>
      <c r="C21" s="135">
        <v>0</v>
      </c>
      <c r="D21" s="135">
        <v>10.526315789473683</v>
      </c>
      <c r="E21" s="135">
        <v>5.2631578947368416</v>
      </c>
      <c r="F21" s="146">
        <v>5.2631578947368416</v>
      </c>
      <c r="G21" s="135">
        <v>-6.666666666666667</v>
      </c>
      <c r="H21" s="135">
        <v>-20</v>
      </c>
      <c r="I21" s="135">
        <v>-33.333333333333329</v>
      </c>
      <c r="J21" s="146">
        <v>-13.333333333333334</v>
      </c>
      <c r="K21" s="135">
        <v>-42.857142857142854</v>
      </c>
      <c r="L21" s="135">
        <v>-28.571428571428569</v>
      </c>
      <c r="M21" s="135">
        <v>-28.571428571428569</v>
      </c>
      <c r="N21" s="135">
        <v>-57.142857142857139</v>
      </c>
      <c r="P21" s="2">
        <f t="shared" si="0"/>
        <v>0</v>
      </c>
      <c r="Q21" s="2">
        <f t="shared" si="0"/>
        <v>0</v>
      </c>
      <c r="R21" s="2">
        <f t="shared" si="0"/>
        <v>0</v>
      </c>
      <c r="S21" s="2">
        <f t="shared" si="0"/>
        <v>0</v>
      </c>
      <c r="T21" s="2">
        <f t="shared" si="0"/>
        <v>1</v>
      </c>
      <c r="U21" s="2">
        <f t="shared" si="0"/>
        <v>1</v>
      </c>
      <c r="V21" s="2">
        <f t="shared" si="0"/>
        <v>1</v>
      </c>
      <c r="W21" s="2">
        <f t="shared" si="0"/>
        <v>1</v>
      </c>
      <c r="X21" s="2">
        <f t="shared" si="0"/>
        <v>1</v>
      </c>
      <c r="Y21" s="2">
        <f t="shared" si="0"/>
        <v>1</v>
      </c>
      <c r="Z21" s="2">
        <f t="shared" si="0"/>
        <v>1</v>
      </c>
      <c r="AA21" s="2">
        <f t="shared" si="0"/>
        <v>1</v>
      </c>
      <c r="AB21" s="2">
        <f t="shared" si="1"/>
        <v>8</v>
      </c>
    </row>
    <row r="22" spans="2:28" x14ac:dyDescent="0.25">
      <c r="B22" s="145">
        <v>41518</v>
      </c>
      <c r="C22" s="135">
        <v>0</v>
      </c>
      <c r="D22" s="135">
        <v>4.7619047619047619</v>
      </c>
      <c r="E22" s="135">
        <v>23.809523809523807</v>
      </c>
      <c r="F22" s="146">
        <v>9.5238095238095237</v>
      </c>
      <c r="G22" s="135">
        <v>-17.647058823529413</v>
      </c>
      <c r="H22" s="135">
        <v>-23.52941176470588</v>
      </c>
      <c r="I22" s="135">
        <v>-17.647058823529413</v>
      </c>
      <c r="J22" s="146">
        <v>-17.647058823529413</v>
      </c>
      <c r="K22" s="135">
        <v>0</v>
      </c>
      <c r="L22" s="135">
        <v>0</v>
      </c>
      <c r="M22" s="135">
        <v>-14.285714285714285</v>
      </c>
      <c r="N22" s="135">
        <v>-28.571428571428569</v>
      </c>
      <c r="P22" s="2">
        <f t="shared" si="0"/>
        <v>0</v>
      </c>
      <c r="Q22" s="2">
        <f t="shared" si="0"/>
        <v>0</v>
      </c>
      <c r="R22" s="2">
        <f t="shared" si="0"/>
        <v>0</v>
      </c>
      <c r="S22" s="2">
        <f t="shared" si="0"/>
        <v>0</v>
      </c>
      <c r="T22" s="2">
        <f t="shared" si="0"/>
        <v>1</v>
      </c>
      <c r="U22" s="2">
        <f t="shared" si="0"/>
        <v>1</v>
      </c>
      <c r="V22" s="2">
        <f t="shared" si="0"/>
        <v>1</v>
      </c>
      <c r="W22" s="2">
        <f t="shared" si="0"/>
        <v>1</v>
      </c>
      <c r="X22" s="2">
        <f t="shared" si="0"/>
        <v>0</v>
      </c>
      <c r="Y22" s="2">
        <f t="shared" si="0"/>
        <v>0</v>
      </c>
      <c r="Z22" s="2">
        <f t="shared" si="0"/>
        <v>1</v>
      </c>
      <c r="AA22" s="2">
        <f t="shared" si="0"/>
        <v>1</v>
      </c>
      <c r="AB22" s="2">
        <f t="shared" si="1"/>
        <v>6</v>
      </c>
    </row>
    <row r="23" spans="2:28" x14ac:dyDescent="0.25">
      <c r="B23" s="145">
        <v>41609</v>
      </c>
      <c r="C23" s="135">
        <v>16.666666666666664</v>
      </c>
      <c r="D23" s="135">
        <v>16.666666666666664</v>
      </c>
      <c r="E23" s="135">
        <v>38.888888888888893</v>
      </c>
      <c r="F23" s="146">
        <v>11.111111111111111</v>
      </c>
      <c r="G23" s="135">
        <v>28.571428571428569</v>
      </c>
      <c r="H23" s="135">
        <v>57.142857142857139</v>
      </c>
      <c r="I23" s="135">
        <v>42.857142857142854</v>
      </c>
      <c r="J23" s="146">
        <v>7.1428571428571423</v>
      </c>
      <c r="K23" s="135">
        <v>14.285714285714285</v>
      </c>
      <c r="L23" s="135">
        <v>0</v>
      </c>
      <c r="M23" s="135">
        <v>0</v>
      </c>
      <c r="N23" s="135">
        <v>-28.571428571428569</v>
      </c>
      <c r="P23" s="2">
        <f t="shared" si="0"/>
        <v>0</v>
      </c>
      <c r="Q23" s="2">
        <f t="shared" si="0"/>
        <v>0</v>
      </c>
      <c r="R23" s="2">
        <f t="shared" si="0"/>
        <v>0</v>
      </c>
      <c r="S23" s="2">
        <f t="shared" si="0"/>
        <v>0</v>
      </c>
      <c r="T23" s="2">
        <f t="shared" si="0"/>
        <v>0</v>
      </c>
      <c r="U23" s="2">
        <f t="shared" si="0"/>
        <v>0</v>
      </c>
      <c r="V23" s="2">
        <f t="shared" si="0"/>
        <v>0</v>
      </c>
      <c r="W23" s="2">
        <f t="shared" si="0"/>
        <v>0</v>
      </c>
      <c r="X23" s="2">
        <f t="shared" si="0"/>
        <v>0</v>
      </c>
      <c r="Y23" s="2">
        <f t="shared" si="0"/>
        <v>0</v>
      </c>
      <c r="Z23" s="2">
        <f t="shared" si="0"/>
        <v>0</v>
      </c>
      <c r="AA23" s="2">
        <f t="shared" si="0"/>
        <v>1</v>
      </c>
      <c r="AB23" s="2">
        <f t="shared" si="1"/>
        <v>1</v>
      </c>
    </row>
    <row r="24" spans="2:28" x14ac:dyDescent="0.25">
      <c r="B24" s="145">
        <v>41699</v>
      </c>
      <c r="C24" s="135">
        <v>-21.052631578947366</v>
      </c>
      <c r="D24" s="135">
        <v>0</v>
      </c>
      <c r="E24" s="135">
        <v>-15.789473684210526</v>
      </c>
      <c r="F24" s="146">
        <v>-15.789473684210526</v>
      </c>
      <c r="G24" s="135">
        <v>0</v>
      </c>
      <c r="H24" s="135">
        <v>0</v>
      </c>
      <c r="I24" s="135">
        <v>-10</v>
      </c>
      <c r="J24" s="146">
        <v>-30</v>
      </c>
      <c r="K24" s="135">
        <v>16.666666666666664</v>
      </c>
      <c r="L24" s="135">
        <v>0</v>
      </c>
      <c r="M24" s="135">
        <v>-33.333333333333329</v>
      </c>
      <c r="N24" s="135">
        <v>-66.666666666666657</v>
      </c>
      <c r="P24" s="2">
        <f t="shared" si="0"/>
        <v>1</v>
      </c>
      <c r="Q24" s="2">
        <f t="shared" si="0"/>
        <v>0</v>
      </c>
      <c r="R24" s="2">
        <f t="shared" si="0"/>
        <v>1</v>
      </c>
      <c r="S24" s="2">
        <f t="shared" si="0"/>
        <v>1</v>
      </c>
      <c r="T24" s="2">
        <f t="shared" si="0"/>
        <v>0</v>
      </c>
      <c r="U24" s="2">
        <f t="shared" si="0"/>
        <v>0</v>
      </c>
      <c r="V24" s="2">
        <f t="shared" si="0"/>
        <v>1</v>
      </c>
      <c r="W24" s="2">
        <f t="shared" si="0"/>
        <v>1</v>
      </c>
      <c r="X24" s="2">
        <f t="shared" si="0"/>
        <v>0</v>
      </c>
      <c r="Y24" s="2">
        <f t="shared" si="0"/>
        <v>0</v>
      </c>
      <c r="Z24" s="2">
        <f t="shared" si="0"/>
        <v>1</v>
      </c>
      <c r="AA24" s="2">
        <f t="shared" si="0"/>
        <v>1</v>
      </c>
      <c r="AB24" s="2">
        <f t="shared" si="1"/>
        <v>7</v>
      </c>
    </row>
    <row r="25" spans="2:28" x14ac:dyDescent="0.25">
      <c r="B25" s="145">
        <v>41791</v>
      </c>
      <c r="C25" s="135">
        <v>-5.5555555555555554</v>
      </c>
      <c r="D25" s="135">
        <v>5.5555555555555554</v>
      </c>
      <c r="E25" s="135">
        <v>11.111111111111111</v>
      </c>
      <c r="F25" s="146">
        <v>11.111111111111111</v>
      </c>
      <c r="G25" s="135">
        <v>-18.181818181818183</v>
      </c>
      <c r="H25" s="135">
        <v>18.181818181818183</v>
      </c>
      <c r="I25" s="135">
        <v>54.54545454545454</v>
      </c>
      <c r="J25" s="146">
        <v>36.363636363636367</v>
      </c>
      <c r="K25" s="135">
        <v>0</v>
      </c>
      <c r="L25" s="135">
        <v>0</v>
      </c>
      <c r="M25" s="135">
        <v>-20</v>
      </c>
      <c r="N25" s="135">
        <v>-20</v>
      </c>
      <c r="P25" s="2">
        <f t="shared" si="0"/>
        <v>1</v>
      </c>
      <c r="Q25" s="2">
        <f t="shared" si="0"/>
        <v>0</v>
      </c>
      <c r="R25" s="2">
        <f t="shared" si="0"/>
        <v>0</v>
      </c>
      <c r="S25" s="2">
        <f t="shared" si="0"/>
        <v>0</v>
      </c>
      <c r="T25" s="2">
        <f t="shared" si="0"/>
        <v>1</v>
      </c>
      <c r="U25" s="2">
        <f t="shared" si="0"/>
        <v>0</v>
      </c>
      <c r="V25" s="2">
        <f t="shared" si="0"/>
        <v>0</v>
      </c>
      <c r="W25" s="2">
        <f t="shared" si="0"/>
        <v>0</v>
      </c>
      <c r="X25" s="2">
        <f t="shared" si="0"/>
        <v>0</v>
      </c>
      <c r="Y25" s="2">
        <f t="shared" si="0"/>
        <v>0</v>
      </c>
      <c r="Z25" s="2">
        <f t="shared" si="0"/>
        <v>1</v>
      </c>
      <c r="AA25" s="2">
        <f t="shared" si="0"/>
        <v>1</v>
      </c>
      <c r="AB25" s="2">
        <f t="shared" si="1"/>
        <v>4</v>
      </c>
    </row>
    <row r="26" spans="2:28" x14ac:dyDescent="0.25">
      <c r="B26" s="145">
        <v>41883</v>
      </c>
      <c r="C26" s="135">
        <v>0</v>
      </c>
      <c r="D26" s="135">
        <v>25</v>
      </c>
      <c r="E26" s="135">
        <v>25</v>
      </c>
      <c r="F26" s="146">
        <v>12.5</v>
      </c>
      <c r="G26" s="135">
        <v>7.1428571428571423</v>
      </c>
      <c r="H26" s="135">
        <v>14.285714285714285</v>
      </c>
      <c r="I26" s="135">
        <v>35.714285714285715</v>
      </c>
      <c r="J26" s="146">
        <v>14.285714285714285</v>
      </c>
      <c r="K26" s="135">
        <v>-50</v>
      </c>
      <c r="L26" s="135">
        <v>-25</v>
      </c>
      <c r="M26" s="135">
        <v>-25</v>
      </c>
      <c r="N26" s="135">
        <v>-75</v>
      </c>
      <c r="P26" s="2">
        <f t="shared" si="0"/>
        <v>0</v>
      </c>
      <c r="Q26" s="2">
        <f t="shared" si="0"/>
        <v>0</v>
      </c>
      <c r="R26" s="2">
        <f t="shared" si="0"/>
        <v>0</v>
      </c>
      <c r="S26" s="2">
        <f t="shared" ref="S26:AA32" si="2">+IF(F26&lt;0,1,0)</f>
        <v>0</v>
      </c>
      <c r="T26" s="2">
        <f t="shared" si="2"/>
        <v>0</v>
      </c>
      <c r="U26" s="2">
        <f t="shared" si="2"/>
        <v>0</v>
      </c>
      <c r="V26" s="2">
        <f t="shared" si="2"/>
        <v>0</v>
      </c>
      <c r="W26" s="2">
        <f t="shared" si="2"/>
        <v>0</v>
      </c>
      <c r="X26" s="2">
        <f t="shared" si="2"/>
        <v>1</v>
      </c>
      <c r="Y26" s="2">
        <f t="shared" si="2"/>
        <v>1</v>
      </c>
      <c r="Z26" s="2">
        <f t="shared" si="2"/>
        <v>1</v>
      </c>
      <c r="AA26" s="2">
        <f t="shared" si="2"/>
        <v>1</v>
      </c>
      <c r="AB26" s="2">
        <f t="shared" si="1"/>
        <v>4</v>
      </c>
    </row>
    <row r="27" spans="2:28" x14ac:dyDescent="0.25">
      <c r="B27" s="145">
        <v>41974</v>
      </c>
      <c r="C27" s="135">
        <v>23.076923076923077</v>
      </c>
      <c r="D27" s="135">
        <v>15.384615384615385</v>
      </c>
      <c r="E27" s="135">
        <v>15.384615384615385</v>
      </c>
      <c r="F27" s="146">
        <v>38.461538461538467</v>
      </c>
      <c r="G27" s="135">
        <v>-11.111111111111111</v>
      </c>
      <c r="H27" s="135">
        <v>-11.111111111111111</v>
      </c>
      <c r="I27" s="135">
        <v>-11.111111111111111</v>
      </c>
      <c r="J27" s="146">
        <v>-11.111111111111111</v>
      </c>
      <c r="K27" s="135">
        <v>-25</v>
      </c>
      <c r="L27" s="135">
        <v>-75</v>
      </c>
      <c r="M27" s="135">
        <v>-75</v>
      </c>
      <c r="N27" s="135">
        <v>-75</v>
      </c>
      <c r="P27" s="2">
        <f t="shared" ref="P27:R32" si="3">+IF(C27&lt;0,1,0)</f>
        <v>0</v>
      </c>
      <c r="Q27" s="2">
        <f t="shared" si="3"/>
        <v>0</v>
      </c>
      <c r="R27" s="2">
        <f t="shared" si="3"/>
        <v>0</v>
      </c>
      <c r="S27" s="2">
        <f t="shared" si="2"/>
        <v>0</v>
      </c>
      <c r="T27" s="2">
        <f t="shared" si="2"/>
        <v>1</v>
      </c>
      <c r="U27" s="2">
        <f t="shared" si="2"/>
        <v>1</v>
      </c>
      <c r="V27" s="2">
        <f t="shared" si="2"/>
        <v>1</v>
      </c>
      <c r="W27" s="2">
        <f t="shared" si="2"/>
        <v>1</v>
      </c>
      <c r="X27" s="2">
        <f t="shared" si="2"/>
        <v>1</v>
      </c>
      <c r="Y27" s="2">
        <f t="shared" si="2"/>
        <v>1</v>
      </c>
      <c r="Z27" s="2">
        <f t="shared" si="2"/>
        <v>1</v>
      </c>
      <c r="AA27" s="2">
        <f t="shared" si="2"/>
        <v>1</v>
      </c>
      <c r="AB27" s="2">
        <f t="shared" si="1"/>
        <v>8</v>
      </c>
    </row>
    <row r="28" spans="2:28" x14ac:dyDescent="0.25">
      <c r="B28" s="145">
        <v>42064</v>
      </c>
      <c r="C28" s="135">
        <v>6.666666666666667</v>
      </c>
      <c r="D28" s="135">
        <v>20</v>
      </c>
      <c r="E28" s="135">
        <v>13.333333333333334</v>
      </c>
      <c r="F28" s="146">
        <v>33.333333333333329</v>
      </c>
      <c r="G28" s="147">
        <v>0</v>
      </c>
      <c r="H28" s="147">
        <v>-11.111111111111111</v>
      </c>
      <c r="I28" s="147">
        <v>-22.222222222222221</v>
      </c>
      <c r="J28" s="148">
        <v>-22.222222222222221</v>
      </c>
      <c r="K28" s="147">
        <v>25</v>
      </c>
      <c r="L28" s="147">
        <v>25</v>
      </c>
      <c r="M28" s="147">
        <v>0</v>
      </c>
      <c r="N28" s="147">
        <v>-75</v>
      </c>
      <c r="P28" s="2">
        <f t="shared" si="3"/>
        <v>0</v>
      </c>
      <c r="Q28" s="2">
        <f t="shared" si="3"/>
        <v>0</v>
      </c>
      <c r="R28" s="2">
        <f t="shared" si="3"/>
        <v>0</v>
      </c>
      <c r="S28" s="2">
        <f t="shared" si="2"/>
        <v>0</v>
      </c>
      <c r="T28" s="2">
        <f t="shared" si="2"/>
        <v>0</v>
      </c>
      <c r="U28" s="2">
        <f t="shared" si="2"/>
        <v>1</v>
      </c>
      <c r="V28" s="2">
        <f t="shared" si="2"/>
        <v>1</v>
      </c>
      <c r="W28" s="2">
        <f t="shared" si="2"/>
        <v>1</v>
      </c>
      <c r="X28" s="2">
        <f t="shared" si="2"/>
        <v>0</v>
      </c>
      <c r="Y28" s="2">
        <f t="shared" si="2"/>
        <v>0</v>
      </c>
      <c r="Z28" s="2">
        <f t="shared" si="2"/>
        <v>0</v>
      </c>
      <c r="AA28" s="2">
        <f t="shared" si="2"/>
        <v>1</v>
      </c>
      <c r="AB28" s="2">
        <f t="shared" si="1"/>
        <v>4</v>
      </c>
    </row>
    <row r="29" spans="2:28" x14ac:dyDescent="0.25">
      <c r="B29" s="145">
        <v>42156</v>
      </c>
      <c r="C29" s="135">
        <v>-5.8823529411764701</v>
      </c>
      <c r="D29" s="135">
        <v>0</v>
      </c>
      <c r="E29" s="135">
        <v>5.8823529411764701</v>
      </c>
      <c r="F29" s="146">
        <v>11.76470588235294</v>
      </c>
      <c r="G29" s="147">
        <v>7.1428571428571423</v>
      </c>
      <c r="H29" s="147">
        <v>7.1428571428571423</v>
      </c>
      <c r="I29" s="147">
        <v>-7.1428571428571423</v>
      </c>
      <c r="J29" s="148">
        <v>-28.571428571428569</v>
      </c>
      <c r="K29" s="147">
        <v>-40</v>
      </c>
      <c r="L29" s="147">
        <v>-60</v>
      </c>
      <c r="M29" s="147">
        <v>-40</v>
      </c>
      <c r="N29" s="147">
        <v>-60</v>
      </c>
      <c r="P29" s="2">
        <f t="shared" si="3"/>
        <v>1</v>
      </c>
      <c r="Q29" s="2">
        <f t="shared" si="3"/>
        <v>0</v>
      </c>
      <c r="R29" s="2">
        <f t="shared" si="3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1</v>
      </c>
      <c r="W29" s="2">
        <f t="shared" si="2"/>
        <v>1</v>
      </c>
      <c r="X29" s="2">
        <f t="shared" si="2"/>
        <v>1</v>
      </c>
      <c r="Y29" s="2">
        <f t="shared" si="2"/>
        <v>1</v>
      </c>
      <c r="Z29" s="2">
        <f t="shared" si="2"/>
        <v>1</v>
      </c>
      <c r="AA29" s="2">
        <f t="shared" si="2"/>
        <v>1</v>
      </c>
      <c r="AB29" s="2">
        <f t="shared" si="1"/>
        <v>7</v>
      </c>
    </row>
    <row r="30" spans="2:28" x14ac:dyDescent="0.25">
      <c r="B30" s="145">
        <v>42248</v>
      </c>
      <c r="C30" s="135">
        <v>0</v>
      </c>
      <c r="D30" s="135">
        <v>21.428571428571427</v>
      </c>
      <c r="E30" s="135">
        <v>14.285714285714285</v>
      </c>
      <c r="F30" s="146">
        <v>28.571428571428569</v>
      </c>
      <c r="G30" s="147">
        <v>7.6923076923076925</v>
      </c>
      <c r="H30" s="147">
        <v>-7.6923076923076925</v>
      </c>
      <c r="I30" s="147">
        <v>-7.6923076923076925</v>
      </c>
      <c r="J30" s="148">
        <v>7.6923076923076925</v>
      </c>
      <c r="K30" s="147">
        <v>0</v>
      </c>
      <c r="L30" s="147">
        <v>-20</v>
      </c>
      <c r="M30" s="147">
        <v>0</v>
      </c>
      <c r="N30" s="147">
        <v>-40</v>
      </c>
      <c r="P30" s="2">
        <f t="shared" si="3"/>
        <v>0</v>
      </c>
      <c r="Q30" s="2">
        <f t="shared" si="3"/>
        <v>0</v>
      </c>
      <c r="R30" s="2">
        <f t="shared" si="3"/>
        <v>0</v>
      </c>
      <c r="S30" s="2">
        <f t="shared" si="2"/>
        <v>0</v>
      </c>
      <c r="T30" s="2">
        <f t="shared" si="2"/>
        <v>0</v>
      </c>
      <c r="U30" s="2">
        <f t="shared" si="2"/>
        <v>1</v>
      </c>
      <c r="V30" s="2">
        <f t="shared" si="2"/>
        <v>1</v>
      </c>
      <c r="W30" s="2">
        <f t="shared" si="2"/>
        <v>0</v>
      </c>
      <c r="X30" s="2">
        <f t="shared" si="2"/>
        <v>0</v>
      </c>
      <c r="Y30" s="2">
        <f t="shared" si="2"/>
        <v>1</v>
      </c>
      <c r="Z30" s="2">
        <f t="shared" si="2"/>
        <v>0</v>
      </c>
      <c r="AA30" s="2">
        <f t="shared" si="2"/>
        <v>1</v>
      </c>
      <c r="AB30" s="2">
        <f t="shared" si="1"/>
        <v>4</v>
      </c>
    </row>
    <row r="31" spans="2:28" x14ac:dyDescent="0.25">
      <c r="B31" s="145">
        <v>42339</v>
      </c>
      <c r="C31" s="135">
        <v>0</v>
      </c>
      <c r="D31" s="135">
        <v>13.333333333333334</v>
      </c>
      <c r="E31" s="135">
        <v>20</v>
      </c>
      <c r="F31" s="146">
        <v>53.333333333333336</v>
      </c>
      <c r="G31" s="147">
        <v>9.0909090909090917</v>
      </c>
      <c r="H31" s="147">
        <v>18.181818181818183</v>
      </c>
      <c r="I31" s="147">
        <v>0</v>
      </c>
      <c r="J31" s="148">
        <v>9.0909090909090917</v>
      </c>
      <c r="K31" s="147">
        <v>0</v>
      </c>
      <c r="L31" s="147">
        <v>40</v>
      </c>
      <c r="M31" s="147">
        <v>-20</v>
      </c>
      <c r="N31" s="147">
        <v>-40</v>
      </c>
      <c r="O31" s="135"/>
      <c r="P31" s="2">
        <f t="shared" si="3"/>
        <v>0</v>
      </c>
      <c r="Q31" s="2">
        <f t="shared" si="3"/>
        <v>0</v>
      </c>
      <c r="R31" s="2">
        <f t="shared" si="3"/>
        <v>0</v>
      </c>
      <c r="S31" s="2">
        <f t="shared" si="2"/>
        <v>0</v>
      </c>
      <c r="T31" s="2">
        <f t="shared" si="2"/>
        <v>0</v>
      </c>
      <c r="U31" s="2">
        <f t="shared" si="2"/>
        <v>0</v>
      </c>
      <c r="V31" s="2">
        <f t="shared" si="2"/>
        <v>0</v>
      </c>
      <c r="W31" s="2">
        <f t="shared" si="2"/>
        <v>0</v>
      </c>
      <c r="X31" s="2">
        <f t="shared" si="2"/>
        <v>0</v>
      </c>
      <c r="Y31" s="2">
        <f t="shared" si="2"/>
        <v>0</v>
      </c>
      <c r="Z31" s="2">
        <f t="shared" si="2"/>
        <v>1</v>
      </c>
      <c r="AA31" s="2">
        <f t="shared" si="2"/>
        <v>1</v>
      </c>
      <c r="AB31" s="2">
        <f t="shared" si="1"/>
        <v>2</v>
      </c>
    </row>
    <row r="32" spans="2:28" x14ac:dyDescent="0.25">
      <c r="B32" s="145">
        <v>42430</v>
      </c>
      <c r="C32" s="135">
        <v>-31.25</v>
      </c>
      <c r="D32" s="135">
        <v>-18.75</v>
      </c>
      <c r="E32" s="135">
        <v>-25</v>
      </c>
      <c r="F32" s="146">
        <v>-25</v>
      </c>
      <c r="G32" s="147">
        <v>-11.111111111111111</v>
      </c>
      <c r="H32" s="147">
        <v>-33.333333333333329</v>
      </c>
      <c r="I32" s="147">
        <v>-33.333333333333329</v>
      </c>
      <c r="J32" s="148">
        <v>-22.222222222222221</v>
      </c>
      <c r="K32" s="147">
        <v>-40</v>
      </c>
      <c r="L32" s="147">
        <v>-60</v>
      </c>
      <c r="M32" s="147">
        <v>-40</v>
      </c>
      <c r="N32" s="147">
        <v>-60</v>
      </c>
      <c r="O32" s="135"/>
      <c r="P32" s="2">
        <f t="shared" si="3"/>
        <v>1</v>
      </c>
      <c r="Q32" s="2">
        <f t="shared" si="3"/>
        <v>1</v>
      </c>
      <c r="R32" s="2">
        <f t="shared" si="3"/>
        <v>1</v>
      </c>
      <c r="S32" s="2">
        <f t="shared" si="2"/>
        <v>1</v>
      </c>
      <c r="T32" s="2">
        <f t="shared" si="2"/>
        <v>1</v>
      </c>
      <c r="U32" s="2">
        <f t="shared" si="2"/>
        <v>1</v>
      </c>
      <c r="V32" s="2">
        <f t="shared" si="2"/>
        <v>1</v>
      </c>
      <c r="W32" s="2">
        <f t="shared" si="2"/>
        <v>1</v>
      </c>
      <c r="X32" s="2">
        <f t="shared" si="2"/>
        <v>1</v>
      </c>
      <c r="Y32" s="2">
        <f t="shared" si="2"/>
        <v>1</v>
      </c>
      <c r="Z32" s="2">
        <f t="shared" si="2"/>
        <v>1</v>
      </c>
      <c r="AA32" s="2">
        <f t="shared" si="2"/>
        <v>1</v>
      </c>
      <c r="AB32" s="2">
        <f t="shared" si="1"/>
        <v>12</v>
      </c>
    </row>
    <row r="33" spans="1:16" x14ac:dyDescent="0.25">
      <c r="B33" s="145">
        <v>42522</v>
      </c>
      <c r="C33" s="135">
        <v>5.5555555555555554</v>
      </c>
      <c r="D33" s="135">
        <v>11.111111111111111</v>
      </c>
      <c r="E33" s="135">
        <v>-11.111111111111111</v>
      </c>
      <c r="F33" s="146">
        <v>-16.666666666666664</v>
      </c>
      <c r="G33" s="147">
        <v>-10</v>
      </c>
      <c r="H33" s="147">
        <v>-10</v>
      </c>
      <c r="I33" s="147">
        <v>0</v>
      </c>
      <c r="J33" s="148">
        <v>-10</v>
      </c>
      <c r="K33" s="147">
        <v>0</v>
      </c>
      <c r="L33" s="147">
        <v>0</v>
      </c>
      <c r="M33" s="147">
        <v>0</v>
      </c>
      <c r="N33" s="147">
        <v>-40</v>
      </c>
    </row>
    <row r="34" spans="1:16" x14ac:dyDescent="0.25">
      <c r="B34" s="145">
        <v>42614</v>
      </c>
      <c r="C34" s="135">
        <v>-13.333333333333334</v>
      </c>
      <c r="D34" s="135">
        <v>-33.333333333333329</v>
      </c>
      <c r="E34" s="135">
        <v>-40</v>
      </c>
      <c r="F34" s="135">
        <v>-26.666666666666668</v>
      </c>
      <c r="G34" s="147">
        <v>-25</v>
      </c>
      <c r="H34" s="147">
        <v>-37.5</v>
      </c>
      <c r="I34" s="147">
        <v>-37.5</v>
      </c>
      <c r="J34" s="147">
        <v>-50</v>
      </c>
      <c r="K34" s="147">
        <v>-25</v>
      </c>
      <c r="L34" s="147">
        <v>-25</v>
      </c>
      <c r="M34" s="147">
        <v>-25</v>
      </c>
      <c r="N34" s="147">
        <v>-50</v>
      </c>
    </row>
    <row r="35" spans="1:16" x14ac:dyDescent="0.25">
      <c r="B35" s="145">
        <v>42705</v>
      </c>
      <c r="C35" s="135">
        <v>26.666666666666668</v>
      </c>
      <c r="D35" s="135">
        <v>-46.666666666666664</v>
      </c>
      <c r="E35" s="135">
        <v>-20</v>
      </c>
      <c r="F35" s="135">
        <v>20</v>
      </c>
      <c r="G35" s="147">
        <v>10</v>
      </c>
      <c r="H35" s="147">
        <v>20</v>
      </c>
      <c r="I35" s="147">
        <v>0</v>
      </c>
      <c r="J35" s="147">
        <v>-20</v>
      </c>
      <c r="K35" s="147">
        <v>-40</v>
      </c>
      <c r="L35" s="147">
        <v>-60</v>
      </c>
      <c r="M35" s="147">
        <v>-60</v>
      </c>
      <c r="N35" s="147">
        <v>-40</v>
      </c>
    </row>
    <row r="36" spans="1:16" x14ac:dyDescent="0.25">
      <c r="B36" s="145">
        <v>42795</v>
      </c>
      <c r="C36" s="135">
        <v>-20</v>
      </c>
      <c r="D36" s="135">
        <v>-73.333333333333329</v>
      </c>
      <c r="E36" s="135">
        <v>-26.666666666666668</v>
      </c>
      <c r="F36" s="135">
        <v>-13.333333333333334</v>
      </c>
      <c r="G36" s="147">
        <v>-10</v>
      </c>
      <c r="H36" s="147">
        <v>-10</v>
      </c>
      <c r="I36" s="147">
        <v>-20</v>
      </c>
      <c r="J36" s="147">
        <v>-30</v>
      </c>
      <c r="K36" s="147">
        <v>0</v>
      </c>
      <c r="L36" s="147">
        <v>-60</v>
      </c>
      <c r="M36" s="147">
        <v>-60</v>
      </c>
      <c r="N36" s="147">
        <v>-60</v>
      </c>
    </row>
    <row r="37" spans="1:16" x14ac:dyDescent="0.25">
      <c r="B37" s="145">
        <v>42887</v>
      </c>
      <c r="C37" s="135">
        <v>-35.294117647058826</v>
      </c>
      <c r="D37" s="135">
        <v>-58.82352941176471</v>
      </c>
      <c r="E37" s="135">
        <v>-35.294117647058826</v>
      </c>
      <c r="F37" s="135">
        <v>-47.058823529411761</v>
      </c>
      <c r="G37" s="147">
        <v>-10</v>
      </c>
      <c r="H37" s="147">
        <v>-20</v>
      </c>
      <c r="I37" s="147">
        <v>-50</v>
      </c>
      <c r="J37" s="147">
        <v>-60</v>
      </c>
      <c r="K37" s="147">
        <v>40</v>
      </c>
      <c r="L37" s="147">
        <v>20</v>
      </c>
      <c r="M37" s="147">
        <v>20</v>
      </c>
      <c r="N37" s="147">
        <v>-20</v>
      </c>
    </row>
    <row r="38" spans="1:16" x14ac:dyDescent="0.25">
      <c r="B38" s="145"/>
      <c r="C38" s="149"/>
      <c r="D38" s="149"/>
      <c r="E38" s="149"/>
      <c r="F38" s="149"/>
      <c r="G38" s="150"/>
      <c r="H38" s="150"/>
      <c r="I38" s="150"/>
      <c r="J38" s="151"/>
      <c r="K38" s="152"/>
      <c r="L38" s="152"/>
      <c r="M38" s="152"/>
      <c r="N38" s="152"/>
    </row>
    <row r="39" spans="1:16" x14ac:dyDescent="0.25">
      <c r="B39" s="14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P39" s="2">
        <v>100</v>
      </c>
    </row>
    <row r="40" spans="1:16" s="6" customFormat="1" x14ac:dyDescent="0.25">
      <c r="A40" s="2"/>
      <c r="B40" s="6" t="s">
        <v>38</v>
      </c>
    </row>
    <row r="41" spans="1:16" s="6" customFormat="1" ht="16.5" x14ac:dyDescent="0.25">
      <c r="A41" s="2"/>
      <c r="B41" s="153" t="s">
        <v>73</v>
      </c>
    </row>
    <row r="42" spans="1:16" s="6" customFormat="1" x14ac:dyDescent="0.25">
      <c r="A42" s="2"/>
    </row>
    <row r="43" spans="1:16" s="6" customFormat="1" ht="15.75" x14ac:dyDescent="0.25">
      <c r="A43" s="2"/>
      <c r="C43" s="6" t="s">
        <v>45</v>
      </c>
      <c r="G43" s="154" t="s">
        <v>46</v>
      </c>
    </row>
    <row r="44" spans="1:16" s="6" customFormat="1" x14ac:dyDescent="0.25">
      <c r="A44" s="2"/>
    </row>
    <row r="45" spans="1:16" s="6" customFormat="1" x14ac:dyDescent="0.25">
      <c r="A45" s="2"/>
    </row>
    <row r="46" spans="1:16" s="6" customFormat="1" x14ac:dyDescent="0.25">
      <c r="A46" s="2"/>
    </row>
    <row r="47" spans="1:16" s="6" customFormat="1" x14ac:dyDescent="0.25">
      <c r="A47" s="2"/>
    </row>
    <row r="48" spans="1:16" s="6" customFormat="1" x14ac:dyDescent="0.25">
      <c r="A48" s="2"/>
    </row>
    <row r="49" spans="1:1" s="6" customFormat="1" x14ac:dyDescent="0.25">
      <c r="A49" s="2"/>
    </row>
    <row r="50" spans="1:1" s="6" customFormat="1" x14ac:dyDescent="0.25">
      <c r="A50" s="2"/>
    </row>
    <row r="51" spans="1:1" s="6" customFormat="1" x14ac:dyDescent="0.25">
      <c r="A51" s="2"/>
    </row>
    <row r="52" spans="1:1" s="6" customFormat="1" x14ac:dyDescent="0.25">
      <c r="A52" s="2"/>
    </row>
    <row r="53" spans="1:1" s="6" customFormat="1" x14ac:dyDescent="0.25">
      <c r="A53" s="2"/>
    </row>
    <row r="54" spans="1:1" s="6" customFormat="1" x14ac:dyDescent="0.25">
      <c r="A54" s="2"/>
    </row>
    <row r="55" spans="1:1" s="6" customFormat="1" x14ac:dyDescent="0.25">
      <c r="A55" s="2"/>
    </row>
    <row r="56" spans="1:1" s="6" customFormat="1" x14ac:dyDescent="0.25">
      <c r="A56" s="2"/>
    </row>
    <row r="57" spans="1:1" s="6" customFormat="1" x14ac:dyDescent="0.25">
      <c r="A57" s="2"/>
    </row>
    <row r="58" spans="1:1" s="6" customFormat="1" x14ac:dyDescent="0.25">
      <c r="A58" s="2"/>
    </row>
    <row r="59" spans="1:1" s="6" customFormat="1" x14ac:dyDescent="0.25">
      <c r="A59" s="2"/>
    </row>
    <row r="60" spans="1:1" s="6" customFormat="1" x14ac:dyDescent="0.25">
      <c r="A60" s="2"/>
    </row>
    <row r="61" spans="1:1" s="6" customFormat="1" x14ac:dyDescent="0.25">
      <c r="A61" s="2"/>
    </row>
    <row r="62" spans="1:1" s="6" customFormat="1" x14ac:dyDescent="0.25">
      <c r="A62" s="2"/>
    </row>
    <row r="63" spans="1:1" s="6" customFormat="1" x14ac:dyDescent="0.25">
      <c r="A63" s="2"/>
    </row>
    <row r="64" spans="1:1" s="6" customFormat="1" x14ac:dyDescent="0.25">
      <c r="A64" s="2"/>
    </row>
    <row r="65" spans="1:4" s="6" customFormat="1" x14ac:dyDescent="0.25">
      <c r="A65" s="2"/>
    </row>
    <row r="66" spans="1:4" s="6" customFormat="1" ht="15.75" x14ac:dyDescent="0.25">
      <c r="A66" s="2"/>
      <c r="D66" s="154" t="s">
        <v>47</v>
      </c>
    </row>
    <row r="67" spans="1:4" s="6" customFormat="1" x14ac:dyDescent="0.25">
      <c r="A67" s="2"/>
    </row>
    <row r="68" spans="1:4" s="6" customFormat="1" x14ac:dyDescent="0.25">
      <c r="A68" s="2"/>
    </row>
    <row r="69" spans="1:4" s="6" customFormat="1" x14ac:dyDescent="0.25">
      <c r="A69" s="2"/>
    </row>
    <row r="70" spans="1:4" s="6" customFormat="1" x14ac:dyDescent="0.25">
      <c r="A70" s="2"/>
    </row>
    <row r="71" spans="1:4" s="6" customFormat="1" x14ac:dyDescent="0.25">
      <c r="A71" s="2"/>
    </row>
    <row r="72" spans="1:4" s="6" customFormat="1" x14ac:dyDescent="0.25">
      <c r="A72" s="2"/>
    </row>
    <row r="73" spans="1:4" s="6" customFormat="1" x14ac:dyDescent="0.25">
      <c r="A73" s="2"/>
    </row>
    <row r="74" spans="1:4" s="6" customFormat="1" x14ac:dyDescent="0.25">
      <c r="A74" s="2"/>
    </row>
    <row r="75" spans="1:4" s="6" customFormat="1" x14ac:dyDescent="0.25">
      <c r="A75" s="2"/>
    </row>
    <row r="76" spans="1:4" s="6" customFormat="1" x14ac:dyDescent="0.25">
      <c r="A76" s="2"/>
    </row>
    <row r="77" spans="1:4" s="6" customFormat="1" x14ac:dyDescent="0.25">
      <c r="A77" s="2"/>
    </row>
    <row r="78" spans="1:4" s="6" customFormat="1" x14ac:dyDescent="0.25">
      <c r="A78" s="2"/>
    </row>
    <row r="79" spans="1:4" s="6" customFormat="1" x14ac:dyDescent="0.25">
      <c r="A79" s="2"/>
    </row>
    <row r="80" spans="1:4" s="6" customFormat="1" x14ac:dyDescent="0.25">
      <c r="A80" s="2"/>
    </row>
    <row r="81" spans="1:2" s="6" customFormat="1" x14ac:dyDescent="0.25">
      <c r="A81" s="2"/>
    </row>
    <row r="82" spans="1:2" s="6" customFormat="1" x14ac:dyDescent="0.25">
      <c r="A82" s="2"/>
    </row>
    <row r="83" spans="1:2" s="6" customFormat="1" x14ac:dyDescent="0.25">
      <c r="A83" s="2"/>
    </row>
    <row r="84" spans="1:2" s="6" customFormat="1" x14ac:dyDescent="0.25">
      <c r="A84" s="2"/>
    </row>
    <row r="85" spans="1:2" s="6" customFormat="1" x14ac:dyDescent="0.25">
      <c r="A85" s="2"/>
    </row>
    <row r="86" spans="1:2" s="6" customFormat="1" x14ac:dyDescent="0.25">
      <c r="A86" s="2"/>
    </row>
    <row r="87" spans="1:2" s="6" customFormat="1" x14ac:dyDescent="0.25">
      <c r="A87" s="2"/>
      <c r="B87" s="155" t="s">
        <v>126</v>
      </c>
    </row>
  </sheetData>
  <mergeCells count="5">
    <mergeCell ref="C2:E2"/>
    <mergeCell ref="G2:I2"/>
    <mergeCell ref="C3:F3"/>
    <mergeCell ref="G3:J3"/>
    <mergeCell ref="K3:N3"/>
  </mergeCells>
  <pageMargins left="0.7" right="0.7" top="0.75" bottom="0.75" header="0.3" footer="0.3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view="pageBreakPreview" topLeftCell="A7" zoomScale="70" zoomScaleNormal="70" zoomScaleSheetLayoutView="70" workbookViewId="0">
      <selection activeCell="P33" sqref="P33"/>
    </sheetView>
  </sheetViews>
  <sheetFormatPr baseColWidth="10" defaultRowHeight="15" x14ac:dyDescent="0.25"/>
  <cols>
    <col min="1" max="1" width="11.42578125" style="5"/>
    <col min="2" max="2" width="45.7109375" style="5" bestFit="1" customWidth="1"/>
    <col min="3" max="3" width="20.42578125" style="5" customWidth="1"/>
    <col min="4" max="4" width="19.85546875" style="5" customWidth="1"/>
    <col min="5" max="5" width="11.5703125" style="5" customWidth="1"/>
    <col min="6" max="6" width="13.5703125" style="5" customWidth="1"/>
    <col min="7" max="7" width="15.28515625" style="5" bestFit="1" customWidth="1"/>
    <col min="8" max="8" width="16" style="5" bestFit="1" customWidth="1"/>
    <col min="9" max="10" width="11.42578125" style="5"/>
    <col min="11" max="11" width="14.140625" style="5" customWidth="1"/>
    <col min="12" max="12" width="15.85546875" style="5" bestFit="1" customWidth="1"/>
    <col min="13" max="13" width="18.28515625" style="5" customWidth="1"/>
    <col min="14" max="14" width="11.42578125" style="5"/>
    <col min="15" max="15" width="5.7109375" style="5" customWidth="1"/>
    <col min="16" max="16384" width="11.42578125" style="5"/>
  </cols>
  <sheetData>
    <row r="1" spans="1:30" x14ac:dyDescent="0.25">
      <c r="A1" s="5">
        <v>100</v>
      </c>
      <c r="B1" s="156"/>
      <c r="R1" s="379" t="s">
        <v>129</v>
      </c>
      <c r="S1" s="379"/>
      <c r="T1" s="379"/>
      <c r="U1" s="379"/>
      <c r="V1" s="379"/>
      <c r="W1" s="379"/>
      <c r="Y1" s="379" t="s">
        <v>130</v>
      </c>
      <c r="Z1" s="379"/>
      <c r="AA1" s="379"/>
      <c r="AB1" s="379"/>
      <c r="AC1" s="379"/>
      <c r="AD1" s="379"/>
    </row>
    <row r="2" spans="1:30" x14ac:dyDescent="0.25">
      <c r="C2" s="5">
        <v>100</v>
      </c>
      <c r="S2" s="70" t="s">
        <v>41</v>
      </c>
      <c r="T2" s="70" t="s">
        <v>1</v>
      </c>
      <c r="U2" s="70" t="s">
        <v>74</v>
      </c>
      <c r="Z2" s="70" t="s">
        <v>41</v>
      </c>
      <c r="AA2" s="70" t="s">
        <v>1</v>
      </c>
      <c r="AB2" s="70" t="s">
        <v>74</v>
      </c>
    </row>
    <row r="3" spans="1:30" x14ac:dyDescent="0.25">
      <c r="C3" s="376" t="s">
        <v>41</v>
      </c>
      <c r="D3" s="376"/>
      <c r="F3" s="5" t="s">
        <v>1</v>
      </c>
      <c r="K3" s="376" t="s">
        <v>74</v>
      </c>
      <c r="L3" s="376"/>
      <c r="M3" s="376"/>
      <c r="R3" s="157" t="s">
        <v>75</v>
      </c>
      <c r="S3" s="170">
        <v>0.12962962962962962</v>
      </c>
      <c r="T3" s="170">
        <v>7.407407407407407E-2</v>
      </c>
      <c r="U3" s="170">
        <v>4.1666666666666664E-2</v>
      </c>
      <c r="V3" s="164">
        <f>+AVERAGE(S3:U3)</f>
        <v>8.1790123456790112E-2</v>
      </c>
      <c r="W3" s="5">
        <f t="shared" ref="W3:W14" si="0">+_xlfn.RANK.EQ(V3,$V$3:$V$15,0)</f>
        <v>5</v>
      </c>
      <c r="Y3" s="157" t="s">
        <v>75</v>
      </c>
      <c r="Z3" s="170">
        <v>0.14444444444444443</v>
      </c>
      <c r="AA3" s="170">
        <v>7.8703703703703692E-2</v>
      </c>
      <c r="AB3" s="170">
        <v>0.125</v>
      </c>
      <c r="AC3" s="164">
        <f>+AVERAGE(Z3:AB3)</f>
        <v>0.11604938271604937</v>
      </c>
      <c r="AD3" s="5">
        <f>+_xlfn.RANK.EQ(AC3,$AC$3:$AC$15,0)</f>
        <v>4</v>
      </c>
    </row>
    <row r="4" spans="1:30" x14ac:dyDescent="0.25">
      <c r="C4" s="158">
        <v>42795</v>
      </c>
      <c r="D4" s="158">
        <v>42887</v>
      </c>
      <c r="G4" s="158">
        <v>42795</v>
      </c>
      <c r="H4" s="158">
        <v>42887</v>
      </c>
      <c r="L4" s="158">
        <v>42795</v>
      </c>
      <c r="M4" s="158">
        <v>42887</v>
      </c>
      <c r="N4" s="376"/>
      <c r="O4" s="376"/>
      <c r="R4" s="159" t="s">
        <v>76</v>
      </c>
      <c r="S4" s="170">
        <v>0.43333333333333329</v>
      </c>
      <c r="T4" s="170">
        <v>0.37037037037037035</v>
      </c>
      <c r="U4" s="170">
        <v>0.41666666666666663</v>
      </c>
      <c r="V4" s="164">
        <f t="shared" ref="V4:V15" si="1">+AVERAGE(S4:U4)</f>
        <v>0.40679012345679011</v>
      </c>
      <c r="W4" s="5">
        <f t="shared" si="0"/>
        <v>1</v>
      </c>
      <c r="Y4" s="159" t="s">
        <v>76</v>
      </c>
      <c r="Z4" s="170">
        <v>0.35555555555555557</v>
      </c>
      <c r="AA4" s="170">
        <v>0.375</v>
      </c>
      <c r="AB4" s="170">
        <v>0.25</v>
      </c>
      <c r="AC4" s="164">
        <f t="shared" ref="AC4:AC15" si="2">+AVERAGE(Z4:AB4)</f>
        <v>0.32685185185185189</v>
      </c>
      <c r="AD4" s="5">
        <f t="shared" ref="AD4:AD15" si="3">+_xlfn.RANK.EQ(AC4,$AC$3:$AC$15,0)</f>
        <v>1</v>
      </c>
    </row>
    <row r="5" spans="1:30" ht="19.5" customHeight="1" x14ac:dyDescent="0.25">
      <c r="B5" s="251" t="s">
        <v>76</v>
      </c>
      <c r="C5" s="7">
        <f>(+VLOOKUP(B5,$Y$3:$AB$15,2,0))*100</f>
        <v>35.555555555555557</v>
      </c>
      <c r="D5" s="7">
        <f>(+VLOOKUP(B5,$R$3:$U$15,2,0))*100</f>
        <v>43.333333333333329</v>
      </c>
      <c r="E5" s="161"/>
      <c r="F5" s="160" t="s">
        <v>76</v>
      </c>
      <c r="G5" s="7">
        <f>(+VLOOKUP(F5,$Y$3:$AB$15,3,0))*100</f>
        <v>37.5</v>
      </c>
      <c r="H5" s="247">
        <f>(+VLOOKUP(F5,$R$3:$U$15,3,0))*100</f>
        <v>37.037037037037038</v>
      </c>
      <c r="I5" s="162"/>
      <c r="K5" s="251" t="s">
        <v>76</v>
      </c>
      <c r="L5" s="7">
        <f>(+VLOOKUP(K5,$Y$3:$AB$15,4,0))*100</f>
        <v>25</v>
      </c>
      <c r="M5" s="7">
        <f>(+VLOOKUP(K5,$R$3:$U$15,4,0))*100</f>
        <v>41.666666666666664</v>
      </c>
      <c r="P5" s="62"/>
      <c r="Q5" s="62"/>
      <c r="R5" s="159" t="s">
        <v>77</v>
      </c>
      <c r="S5" s="170">
        <v>3.3333333333333333E-2</v>
      </c>
      <c r="T5" s="170">
        <v>0.12962962962962962</v>
      </c>
      <c r="U5" s="170">
        <v>0.125</v>
      </c>
      <c r="V5" s="164">
        <f t="shared" si="1"/>
        <v>9.5987654320987659E-2</v>
      </c>
      <c r="W5" s="5">
        <f t="shared" si="0"/>
        <v>4</v>
      </c>
      <c r="Y5" s="159" t="s">
        <v>77</v>
      </c>
      <c r="Z5" s="170">
        <v>0.14444444444444446</v>
      </c>
      <c r="AA5" s="170">
        <v>0.15277777777777776</v>
      </c>
      <c r="AB5" s="170">
        <v>0.125</v>
      </c>
      <c r="AC5" s="164">
        <f t="shared" si="2"/>
        <v>0.14074074074074075</v>
      </c>
      <c r="AD5" s="5">
        <f t="shared" si="3"/>
        <v>2</v>
      </c>
    </row>
    <row r="6" spans="1:30" x14ac:dyDescent="0.25">
      <c r="B6" s="163" t="s">
        <v>79</v>
      </c>
      <c r="C6" s="7">
        <f>(+VLOOKUP(B6,$Y$3:$AB$15,2,0))*100</f>
        <v>14.444444444444443</v>
      </c>
      <c r="D6" s="7">
        <f>(+VLOOKUP(B6,$R$3:$U$15,2,0))*100</f>
        <v>12.592592592592592</v>
      </c>
      <c r="E6" s="161"/>
      <c r="F6" s="163" t="s">
        <v>79</v>
      </c>
      <c r="G6" s="7">
        <f t="shared" ref="G6:G9" si="4">(+VLOOKUP(F6,$Y$3:$AB$15,3,0))*100</f>
        <v>14.814814814814813</v>
      </c>
      <c r="H6" s="7">
        <f>(+VLOOKUP(F6,$R$3:$U$15,3,0))*100</f>
        <v>16.666666666666664</v>
      </c>
      <c r="I6" s="69"/>
      <c r="K6" s="163" t="s">
        <v>79</v>
      </c>
      <c r="L6" s="7">
        <f t="shared" ref="L6:L9" si="5">(+VLOOKUP(K6,$Y$3:$AB$15,4,0))*100</f>
        <v>12.5</v>
      </c>
      <c r="M6" s="7">
        <f>(+VLOOKUP(K6,$R$3:$U$15,4,0))*100</f>
        <v>8.3333333333333321</v>
      </c>
      <c r="N6" s="164"/>
      <c r="O6" s="164"/>
      <c r="R6" s="165" t="s">
        <v>79</v>
      </c>
      <c r="S6" s="170">
        <v>0.12592592592592591</v>
      </c>
      <c r="T6" s="170">
        <v>0.16666666666666666</v>
      </c>
      <c r="U6" s="170">
        <v>8.3333333333333329E-2</v>
      </c>
      <c r="V6" s="164">
        <f t="shared" si="1"/>
        <v>0.12530864197530864</v>
      </c>
      <c r="W6" s="5">
        <f t="shared" si="0"/>
        <v>2</v>
      </c>
      <c r="Y6" s="165" t="s">
        <v>79</v>
      </c>
      <c r="Z6" s="170">
        <v>0.14444444444444443</v>
      </c>
      <c r="AA6" s="170">
        <v>0.14814814814814814</v>
      </c>
      <c r="AB6" s="170">
        <v>0.125</v>
      </c>
      <c r="AC6" s="164">
        <f t="shared" si="2"/>
        <v>0.13919753086419753</v>
      </c>
      <c r="AD6" s="5">
        <f t="shared" si="3"/>
        <v>3</v>
      </c>
    </row>
    <row r="7" spans="1:30" x14ac:dyDescent="0.25">
      <c r="B7" s="42" t="s">
        <v>78</v>
      </c>
      <c r="C7" s="7">
        <f t="shared" ref="C7:C9" si="6">(+VLOOKUP(B7,$Y$3:$AB$15,2,0))*100</f>
        <v>11.111111111111111</v>
      </c>
      <c r="D7" s="7">
        <f>(+VLOOKUP(B7,$R$3:$U$15,2,0))*100</f>
        <v>13.33333333333333</v>
      </c>
      <c r="F7" s="5" t="s">
        <v>78</v>
      </c>
      <c r="G7" s="7">
        <f t="shared" si="4"/>
        <v>3.7037037037037033</v>
      </c>
      <c r="H7" s="7">
        <f>(+VLOOKUP(F7,$R$3:$U$15,3,0))*100</f>
        <v>9.2592592592592595</v>
      </c>
      <c r="I7" s="69"/>
      <c r="K7" s="42" t="s">
        <v>78</v>
      </c>
      <c r="L7" s="7">
        <f t="shared" si="5"/>
        <v>12.5</v>
      </c>
      <c r="M7" s="7">
        <f>(+VLOOKUP(K7,$R$3:$U$15,4,0))*100</f>
        <v>12.5</v>
      </c>
      <c r="N7" s="164"/>
      <c r="O7" s="164"/>
      <c r="R7" s="160" t="s">
        <v>80</v>
      </c>
      <c r="S7" s="170">
        <v>0</v>
      </c>
      <c r="T7" s="170">
        <v>7.407407407407407E-2</v>
      </c>
      <c r="U7" s="170">
        <v>0</v>
      </c>
      <c r="V7" s="164">
        <f t="shared" si="1"/>
        <v>2.4691358024691357E-2</v>
      </c>
      <c r="W7" s="5">
        <f t="shared" si="0"/>
        <v>8</v>
      </c>
      <c r="Y7" s="160" t="s">
        <v>80</v>
      </c>
      <c r="Z7" s="170">
        <v>5.5555555555555552E-2</v>
      </c>
      <c r="AA7" s="170">
        <v>0.1111111111111111</v>
      </c>
      <c r="AB7" s="170">
        <v>0</v>
      </c>
      <c r="AC7" s="164">
        <f t="shared" si="2"/>
        <v>5.5555555555555552E-2</v>
      </c>
      <c r="AD7" s="5">
        <f t="shared" si="3"/>
        <v>7</v>
      </c>
    </row>
    <row r="8" spans="1:30" x14ac:dyDescent="0.25">
      <c r="B8" s="163" t="s">
        <v>77</v>
      </c>
      <c r="C8" s="7">
        <f t="shared" si="6"/>
        <v>14.444444444444446</v>
      </c>
      <c r="D8" s="7">
        <f>(+VLOOKUP(B8,$R$3:$U$15,2,0))*100</f>
        <v>3.3333333333333335</v>
      </c>
      <c r="F8" s="163" t="s">
        <v>77</v>
      </c>
      <c r="G8" s="7">
        <f t="shared" si="4"/>
        <v>15.277777777777777</v>
      </c>
      <c r="H8" s="7">
        <f>(+VLOOKUP(F8,$R$3:$U$15,3,0))*100</f>
        <v>12.962962962962962</v>
      </c>
      <c r="I8" s="69"/>
      <c r="K8" s="163" t="s">
        <v>77</v>
      </c>
      <c r="L8" s="7">
        <f t="shared" si="5"/>
        <v>12.5</v>
      </c>
      <c r="M8" s="7">
        <f>(+VLOOKUP(K8,$R$3:$U$15,4,0))*100</f>
        <v>12.5</v>
      </c>
      <c r="N8" s="164"/>
      <c r="O8" s="164"/>
      <c r="Q8" s="161"/>
      <c r="R8" s="160" t="s">
        <v>81</v>
      </c>
      <c r="S8" s="170">
        <v>1.8518518518518517E-2</v>
      </c>
      <c r="T8" s="170">
        <v>1.8518518518518517E-2</v>
      </c>
      <c r="U8" s="170">
        <v>8.3333333333333329E-2</v>
      </c>
      <c r="V8" s="164">
        <f t="shared" si="1"/>
        <v>4.0123456790123455E-2</v>
      </c>
      <c r="W8" s="5">
        <f t="shared" si="0"/>
        <v>7</v>
      </c>
      <c r="Y8" s="160" t="s">
        <v>81</v>
      </c>
      <c r="Z8" s="170">
        <v>0</v>
      </c>
      <c r="AA8" s="170">
        <v>0</v>
      </c>
      <c r="AB8" s="170">
        <v>0</v>
      </c>
      <c r="AC8" s="164">
        <f t="shared" si="2"/>
        <v>0</v>
      </c>
      <c r="AD8" s="5">
        <f t="shared" si="3"/>
        <v>12</v>
      </c>
    </row>
    <row r="9" spans="1:30" ht="19.5" customHeight="1" x14ac:dyDescent="0.25">
      <c r="B9" s="251" t="s">
        <v>75</v>
      </c>
      <c r="C9" s="7">
        <f t="shared" si="6"/>
        <v>14.444444444444443</v>
      </c>
      <c r="D9" s="7">
        <f>(+VLOOKUP(B9,$R$3:$U$15,2,0))*100</f>
        <v>12.962962962962962</v>
      </c>
      <c r="E9" s="161"/>
      <c r="F9" s="160" t="s">
        <v>75</v>
      </c>
      <c r="G9" s="7">
        <f t="shared" si="4"/>
        <v>7.8703703703703694</v>
      </c>
      <c r="H9" s="7">
        <f>(+VLOOKUP(F9,$R$3:$U$15,3,0))*100</f>
        <v>7.4074074074074066</v>
      </c>
      <c r="K9" s="251" t="s">
        <v>75</v>
      </c>
      <c r="L9" s="7">
        <f t="shared" si="5"/>
        <v>12.5</v>
      </c>
      <c r="M9" s="7">
        <f>(+VLOOKUP(K9,$R$3:$U$15,4,0))*100</f>
        <v>4.1666666666666661</v>
      </c>
      <c r="N9" s="164"/>
      <c r="O9" s="164"/>
      <c r="P9" s="164"/>
      <c r="Q9" s="164"/>
      <c r="R9" s="160" t="s">
        <v>83</v>
      </c>
      <c r="S9" s="170">
        <v>0</v>
      </c>
      <c r="T9" s="170">
        <v>5.5555555555555552E-2</v>
      </c>
      <c r="U9" s="170">
        <v>8.3333333333333329E-2</v>
      </c>
      <c r="V9" s="164">
        <f t="shared" si="1"/>
        <v>4.6296296296296301E-2</v>
      </c>
      <c r="W9" s="5">
        <f t="shared" si="0"/>
        <v>6</v>
      </c>
      <c r="Y9" s="160" t="s">
        <v>83</v>
      </c>
      <c r="Z9" s="170">
        <v>0</v>
      </c>
      <c r="AA9" s="170">
        <v>0</v>
      </c>
      <c r="AB9" s="170">
        <v>0</v>
      </c>
      <c r="AC9" s="164">
        <f t="shared" si="2"/>
        <v>0</v>
      </c>
      <c r="AD9" s="5">
        <f t="shared" si="3"/>
        <v>12</v>
      </c>
    </row>
    <row r="10" spans="1:30" x14ac:dyDescent="0.25">
      <c r="C10" s="249"/>
      <c r="D10" s="249"/>
      <c r="E10" s="161"/>
      <c r="F10" s="161"/>
      <c r="M10" s="161"/>
      <c r="N10" s="69"/>
      <c r="O10" s="164"/>
      <c r="P10" s="164"/>
      <c r="Q10" s="164"/>
      <c r="R10" s="160" t="s">
        <v>84</v>
      </c>
      <c r="S10" s="170">
        <v>0</v>
      </c>
      <c r="T10" s="170">
        <v>0</v>
      </c>
      <c r="U10" s="170">
        <v>0</v>
      </c>
      <c r="V10" s="164">
        <f t="shared" si="1"/>
        <v>0</v>
      </c>
      <c r="W10" s="5">
        <f t="shared" si="0"/>
        <v>13</v>
      </c>
      <c r="Y10" s="160" t="s">
        <v>84</v>
      </c>
      <c r="Z10" s="170">
        <v>1.111111111111111E-2</v>
      </c>
      <c r="AA10" s="170">
        <v>0</v>
      </c>
      <c r="AB10" s="170">
        <v>0</v>
      </c>
      <c r="AC10" s="164">
        <f t="shared" si="2"/>
        <v>3.7037037037037034E-3</v>
      </c>
      <c r="AD10" s="5">
        <f t="shared" si="3"/>
        <v>11</v>
      </c>
    </row>
    <row r="11" spans="1:30" x14ac:dyDescent="0.25">
      <c r="C11" s="249"/>
      <c r="D11" s="249"/>
      <c r="E11" s="161"/>
      <c r="F11" s="161"/>
      <c r="K11" s="68"/>
      <c r="L11" s="164"/>
      <c r="M11" s="164"/>
      <c r="N11" s="164"/>
      <c r="O11" s="164"/>
      <c r="P11" s="164"/>
      <c r="Q11" s="164"/>
      <c r="R11" s="160" t="s">
        <v>85</v>
      </c>
      <c r="S11" s="170">
        <v>2.222222222222222E-2</v>
      </c>
      <c r="T11" s="170">
        <v>1.8518518518518517E-2</v>
      </c>
      <c r="U11" s="170">
        <v>0</v>
      </c>
      <c r="V11" s="164">
        <f t="shared" si="1"/>
        <v>1.3580246913580245E-2</v>
      </c>
      <c r="W11" s="5">
        <f t="shared" si="0"/>
        <v>12</v>
      </c>
      <c r="Y11" s="160" t="s">
        <v>85</v>
      </c>
      <c r="Z11" s="170">
        <v>2.222222222222222E-2</v>
      </c>
      <c r="AA11" s="170">
        <v>1.8518518518518517E-2</v>
      </c>
      <c r="AB11" s="170">
        <v>8.3333333333333329E-2</v>
      </c>
      <c r="AC11" s="164">
        <f t="shared" si="2"/>
        <v>4.135802469135802E-2</v>
      </c>
      <c r="AD11" s="5">
        <f t="shared" si="3"/>
        <v>8</v>
      </c>
    </row>
    <row r="12" spans="1:30" x14ac:dyDescent="0.25">
      <c r="B12" s="5" t="s">
        <v>39</v>
      </c>
      <c r="C12" s="249"/>
      <c r="D12" s="249"/>
      <c r="E12" s="161"/>
      <c r="F12" s="161"/>
      <c r="K12" s="68"/>
      <c r="L12" s="164"/>
      <c r="M12" s="164"/>
      <c r="N12" s="164"/>
      <c r="O12" s="164"/>
      <c r="P12" s="164"/>
      <c r="Q12" s="164"/>
      <c r="R12" s="165" t="s">
        <v>78</v>
      </c>
      <c r="S12" s="170">
        <v>0.1333333333333333</v>
      </c>
      <c r="T12" s="170">
        <v>9.2592592592592587E-2</v>
      </c>
      <c r="U12" s="170">
        <v>0.125</v>
      </c>
      <c r="V12" s="164">
        <f t="shared" si="1"/>
        <v>0.11697530864197529</v>
      </c>
      <c r="W12" s="5">
        <f t="shared" si="0"/>
        <v>3</v>
      </c>
      <c r="Y12" s="165" t="s">
        <v>78</v>
      </c>
      <c r="Z12" s="170">
        <v>0.1111111111111111</v>
      </c>
      <c r="AA12" s="170">
        <v>3.7037037037037035E-2</v>
      </c>
      <c r="AB12" s="170">
        <v>0.125</v>
      </c>
      <c r="AC12" s="164">
        <f t="shared" si="2"/>
        <v>9.1049382716049385E-2</v>
      </c>
      <c r="AD12" s="5">
        <f t="shared" si="3"/>
        <v>5</v>
      </c>
    </row>
    <row r="13" spans="1:30" ht="18.75" x14ac:dyDescent="0.3">
      <c r="B13" s="166" t="s">
        <v>86</v>
      </c>
      <c r="E13" s="167"/>
      <c r="F13" s="167"/>
      <c r="K13" s="68"/>
      <c r="L13" s="164"/>
      <c r="M13" s="164"/>
      <c r="N13" s="164"/>
      <c r="O13" s="164"/>
      <c r="P13" s="164"/>
      <c r="Q13" s="164"/>
      <c r="R13" s="160" t="s">
        <v>87</v>
      </c>
      <c r="S13" s="170">
        <v>0</v>
      </c>
      <c r="T13" s="170">
        <v>0</v>
      </c>
      <c r="U13" s="170">
        <v>4.1666666666666664E-2</v>
      </c>
      <c r="V13" s="164">
        <f t="shared" si="1"/>
        <v>1.3888888888888888E-2</v>
      </c>
      <c r="W13" s="5">
        <f t="shared" si="0"/>
        <v>11</v>
      </c>
      <c r="Y13" s="160" t="s">
        <v>87</v>
      </c>
      <c r="Z13" s="170">
        <v>0</v>
      </c>
      <c r="AA13" s="170">
        <v>0</v>
      </c>
      <c r="AB13" s="170">
        <v>4.1666666666666664E-2</v>
      </c>
      <c r="AC13" s="164">
        <f t="shared" si="2"/>
        <v>1.3888888888888888E-2</v>
      </c>
      <c r="AD13" s="5">
        <f t="shared" si="3"/>
        <v>9</v>
      </c>
    </row>
    <row r="14" spans="1:30" x14ac:dyDescent="0.25">
      <c r="E14" s="161"/>
      <c r="F14" s="161"/>
      <c r="I14" s="377"/>
      <c r="J14" s="377"/>
      <c r="K14" s="68"/>
      <c r="L14" s="164"/>
      <c r="M14" s="164"/>
      <c r="N14" s="164"/>
      <c r="O14" s="164"/>
      <c r="P14" s="164"/>
      <c r="Q14" s="164"/>
      <c r="R14" s="160" t="s">
        <v>82</v>
      </c>
      <c r="S14" s="170">
        <v>5.9259259259259255E-2</v>
      </c>
      <c r="T14" s="170">
        <v>0</v>
      </c>
      <c r="U14" s="170">
        <v>0</v>
      </c>
      <c r="V14" s="164">
        <f t="shared" si="1"/>
        <v>1.9753086419753086E-2</v>
      </c>
      <c r="W14" s="5">
        <f t="shared" si="0"/>
        <v>9</v>
      </c>
      <c r="Y14" s="160" t="s">
        <v>82</v>
      </c>
      <c r="Z14" s="170">
        <v>1.111111111111111E-2</v>
      </c>
      <c r="AA14" s="170">
        <v>4.1666666666666664E-2</v>
      </c>
      <c r="AB14" s="170">
        <v>0.125</v>
      </c>
      <c r="AC14" s="164">
        <f t="shared" si="2"/>
        <v>5.9259259259259255E-2</v>
      </c>
      <c r="AD14" s="5">
        <f t="shared" si="3"/>
        <v>6</v>
      </c>
    </row>
    <row r="15" spans="1:30" x14ac:dyDescent="0.25">
      <c r="B15" s="5" t="s">
        <v>45</v>
      </c>
      <c r="E15" s="164" t="s">
        <v>46</v>
      </c>
      <c r="I15" s="377"/>
      <c r="J15" s="377"/>
      <c r="K15" s="68"/>
      <c r="L15" s="168"/>
      <c r="M15" s="168"/>
      <c r="N15" s="164"/>
      <c r="O15" s="164"/>
      <c r="P15" s="161"/>
      <c r="Q15" s="161"/>
      <c r="R15" s="169" t="s">
        <v>25</v>
      </c>
      <c r="S15" s="170">
        <v>4.4444444444444439E-2</v>
      </c>
      <c r="T15" s="170">
        <v>0</v>
      </c>
      <c r="U15" s="170">
        <v>0</v>
      </c>
      <c r="V15" s="164">
        <f t="shared" si="1"/>
        <v>1.4814814814814814E-2</v>
      </c>
      <c r="W15" s="5">
        <f>+_xlfn.RANK.EQ(V15,$V$3:$V$15,0)</f>
        <v>10</v>
      </c>
      <c r="Y15" s="169" t="s">
        <v>25</v>
      </c>
      <c r="Z15" s="170">
        <v>0</v>
      </c>
      <c r="AA15" s="170">
        <v>3.7037037037037035E-2</v>
      </c>
      <c r="AB15" s="170">
        <v>0</v>
      </c>
      <c r="AC15" s="164">
        <f t="shared" si="2"/>
        <v>1.2345679012345678E-2</v>
      </c>
      <c r="AD15" s="5">
        <f t="shared" si="3"/>
        <v>10</v>
      </c>
    </row>
    <row r="16" spans="1:30" x14ac:dyDescent="0.25">
      <c r="F16" s="164"/>
      <c r="I16" s="377"/>
      <c r="J16" s="377"/>
      <c r="K16" s="68"/>
      <c r="L16" s="168"/>
      <c r="M16" s="168"/>
      <c r="N16" s="164"/>
      <c r="O16" s="164"/>
      <c r="P16" s="161"/>
      <c r="Q16" s="161"/>
    </row>
    <row r="17" spans="2:19" x14ac:dyDescent="0.25">
      <c r="I17" s="377"/>
      <c r="J17" s="377"/>
      <c r="K17" s="68"/>
      <c r="L17" s="168"/>
      <c r="M17" s="168"/>
      <c r="N17" s="164"/>
      <c r="O17" s="164"/>
      <c r="P17" s="161"/>
      <c r="Q17" s="161"/>
    </row>
    <row r="18" spans="2:19" x14ac:dyDescent="0.25">
      <c r="I18" s="377"/>
      <c r="J18" s="377"/>
      <c r="K18" s="68"/>
      <c r="L18" s="168"/>
      <c r="M18" s="168"/>
      <c r="N18" s="164"/>
      <c r="O18" s="164"/>
      <c r="P18" s="161"/>
      <c r="Q18" s="161"/>
    </row>
    <row r="19" spans="2:19" x14ac:dyDescent="0.25">
      <c r="I19" s="378"/>
      <c r="J19" s="377"/>
      <c r="K19" s="68"/>
      <c r="L19" s="168"/>
      <c r="M19" s="168"/>
      <c r="N19" s="164"/>
      <c r="O19" s="164"/>
      <c r="P19" s="161"/>
      <c r="Q19" s="161"/>
    </row>
    <row r="20" spans="2:19" x14ac:dyDescent="0.25">
      <c r="I20" s="378"/>
      <c r="J20" s="377"/>
      <c r="K20" s="68"/>
      <c r="L20" s="168"/>
      <c r="M20" s="168"/>
      <c r="N20" s="164"/>
      <c r="O20" s="164"/>
      <c r="P20" s="161"/>
      <c r="Q20" s="161"/>
    </row>
    <row r="21" spans="2:19" x14ac:dyDescent="0.25">
      <c r="I21" s="378"/>
      <c r="J21" s="377"/>
      <c r="K21" s="68"/>
      <c r="L21" s="168"/>
      <c r="M21" s="168"/>
      <c r="N21" s="164"/>
      <c r="O21" s="164"/>
      <c r="P21" s="161"/>
      <c r="Q21" s="161"/>
    </row>
    <row r="22" spans="2:19" x14ac:dyDescent="0.25">
      <c r="I22" s="377"/>
      <c r="J22" s="377"/>
      <c r="K22" s="68"/>
      <c r="L22" s="168"/>
      <c r="M22" s="168"/>
      <c r="N22" s="164"/>
      <c r="O22" s="164"/>
      <c r="P22" s="161"/>
      <c r="Q22" s="161"/>
    </row>
    <row r="23" spans="2:19" x14ac:dyDescent="0.25">
      <c r="I23" s="377"/>
      <c r="J23" s="377"/>
      <c r="K23" s="68"/>
      <c r="L23" s="168"/>
      <c r="M23" s="168"/>
      <c r="N23" s="164"/>
      <c r="O23" s="164"/>
      <c r="P23" s="161"/>
      <c r="Q23" s="161"/>
    </row>
    <row r="24" spans="2:19" x14ac:dyDescent="0.25">
      <c r="I24" s="377"/>
      <c r="J24" s="377"/>
      <c r="K24" s="68"/>
      <c r="L24" s="168"/>
      <c r="M24" s="168"/>
      <c r="N24" s="164"/>
      <c r="O24" s="164"/>
      <c r="P24" s="161"/>
      <c r="Q24" s="161"/>
      <c r="R24" s="9"/>
      <c r="S24" s="9"/>
    </row>
    <row r="25" spans="2:19" x14ac:dyDescent="0.25">
      <c r="I25" s="377"/>
      <c r="J25" s="377"/>
      <c r="K25" s="68"/>
      <c r="L25" s="168"/>
      <c r="M25" s="168"/>
      <c r="N25" s="164"/>
      <c r="O25" s="164"/>
      <c r="P25" s="161"/>
      <c r="Q25" s="161"/>
      <c r="R25" s="9"/>
      <c r="S25" s="9"/>
    </row>
    <row r="26" spans="2:19" x14ac:dyDescent="0.25">
      <c r="I26" s="377"/>
      <c r="J26" s="377"/>
      <c r="K26" s="168"/>
      <c r="L26" s="168"/>
      <c r="M26" s="168"/>
      <c r="R26" s="161"/>
    </row>
    <row r="27" spans="2:19" x14ac:dyDescent="0.25">
      <c r="I27" s="6"/>
      <c r="J27" s="6"/>
      <c r="K27" s="168"/>
      <c r="L27" s="168"/>
      <c r="M27" s="168"/>
    </row>
    <row r="28" spans="2:19" x14ac:dyDescent="0.25">
      <c r="B28" s="170"/>
    </row>
    <row r="29" spans="2:19" x14ac:dyDescent="0.25">
      <c r="B29" s="170"/>
    </row>
    <row r="30" spans="2:19" x14ac:dyDescent="0.25">
      <c r="B30" s="170"/>
    </row>
    <row r="31" spans="2:19" x14ac:dyDescent="0.25">
      <c r="B31" s="170"/>
    </row>
    <row r="32" spans="2:19" x14ac:dyDescent="0.25">
      <c r="B32" s="170"/>
    </row>
    <row r="33" spans="2:7" x14ac:dyDescent="0.25">
      <c r="B33" s="170"/>
    </row>
    <row r="34" spans="2:7" x14ac:dyDescent="0.25">
      <c r="B34" s="170"/>
    </row>
    <row r="35" spans="2:7" x14ac:dyDescent="0.25">
      <c r="B35" s="170"/>
      <c r="C35" s="6" t="s">
        <v>47</v>
      </c>
    </row>
    <row r="36" spans="2:7" x14ac:dyDescent="0.25">
      <c r="D36" s="6"/>
      <c r="E36" s="6"/>
      <c r="F36" s="6"/>
      <c r="G36" s="6"/>
    </row>
    <row r="37" spans="2:7" ht="15" customHeight="1" x14ac:dyDescent="0.25">
      <c r="C37" s="6"/>
      <c r="D37" s="6"/>
      <c r="E37" s="6"/>
      <c r="F37" s="6"/>
      <c r="G37" s="6"/>
    </row>
    <row r="38" spans="2:7" ht="15" customHeight="1" x14ac:dyDescent="0.25">
      <c r="D38" s="171"/>
      <c r="E38" s="6"/>
      <c r="F38" s="6"/>
      <c r="G38" s="6"/>
    </row>
    <row r="39" spans="2:7" ht="15" customHeight="1" x14ac:dyDescent="0.25">
      <c r="C39" s="6"/>
      <c r="D39" s="171"/>
      <c r="E39" s="6"/>
      <c r="F39" s="6"/>
      <c r="G39" s="6"/>
    </row>
    <row r="40" spans="2:7" ht="15" customHeight="1" x14ac:dyDescent="0.25">
      <c r="B40" s="249"/>
      <c r="C40" s="6"/>
      <c r="D40" s="171"/>
      <c r="E40" s="6"/>
      <c r="F40" s="6"/>
      <c r="G40" s="6"/>
    </row>
    <row r="41" spans="2:7" ht="15" customHeight="1" x14ac:dyDescent="0.25">
      <c r="B41" s="172"/>
      <c r="C41" s="173"/>
      <c r="D41" s="173"/>
      <c r="E41" s="173"/>
      <c r="F41" s="6"/>
      <c r="G41" s="6"/>
    </row>
    <row r="42" spans="2:7" ht="15" customHeight="1" x14ac:dyDescent="0.25">
      <c r="B42" s="172"/>
      <c r="C42" s="173"/>
      <c r="D42" s="173"/>
      <c r="E42" s="173"/>
      <c r="F42" s="6"/>
      <c r="G42" s="6"/>
    </row>
    <row r="43" spans="2:7" ht="15" customHeight="1" x14ac:dyDescent="0.25">
      <c r="B43" s="172"/>
      <c r="C43" s="173"/>
      <c r="D43" s="173"/>
      <c r="E43" s="173"/>
      <c r="F43" s="6"/>
      <c r="G43" s="6"/>
    </row>
    <row r="44" spans="2:7" ht="15" customHeight="1" x14ac:dyDescent="0.25">
      <c r="B44" s="172"/>
      <c r="C44" s="173"/>
      <c r="D44" s="173"/>
      <c r="E44" s="173"/>
      <c r="F44" s="6"/>
      <c r="G44" s="6"/>
    </row>
    <row r="45" spans="2:7" ht="15" customHeight="1" x14ac:dyDescent="0.25">
      <c r="B45" s="172"/>
      <c r="C45" s="173"/>
      <c r="D45" s="173"/>
      <c r="E45" s="173"/>
      <c r="F45" s="6"/>
      <c r="G45" s="6"/>
    </row>
    <row r="46" spans="2:7" ht="15" customHeight="1" x14ac:dyDescent="0.25">
      <c r="B46" s="172"/>
      <c r="C46" s="173"/>
      <c r="D46" s="173"/>
      <c r="E46" s="173"/>
      <c r="F46" s="6"/>
      <c r="G46" s="6"/>
    </row>
    <row r="47" spans="2:7" ht="15" customHeight="1" x14ac:dyDescent="0.25">
      <c r="B47" s="172"/>
      <c r="C47" s="173"/>
      <c r="D47" s="173"/>
      <c r="E47" s="173"/>
      <c r="F47" s="6"/>
      <c r="G47" s="6"/>
    </row>
    <row r="48" spans="2:7" x14ac:dyDescent="0.25">
      <c r="B48" s="172"/>
      <c r="C48" s="173"/>
      <c r="D48" s="173"/>
      <c r="E48" s="173"/>
      <c r="F48" s="6"/>
      <c r="G48" s="6"/>
    </row>
    <row r="49" spans="2:7" x14ac:dyDescent="0.25">
      <c r="B49" s="172"/>
      <c r="C49" s="173"/>
      <c r="D49" s="173"/>
      <c r="E49" s="173"/>
      <c r="F49" s="6"/>
      <c r="G49" s="6"/>
    </row>
    <row r="50" spans="2:7" x14ac:dyDescent="0.25">
      <c r="B50" s="172"/>
      <c r="C50" s="173"/>
      <c r="D50" s="173"/>
      <c r="E50" s="173"/>
      <c r="F50" s="6"/>
      <c r="G50" s="6"/>
    </row>
    <row r="51" spans="2:7" x14ac:dyDescent="0.25">
      <c r="B51" s="172"/>
      <c r="C51" s="173"/>
      <c r="D51" s="173"/>
      <c r="E51" s="173"/>
      <c r="F51" s="6"/>
      <c r="G51" s="6"/>
    </row>
    <row r="52" spans="2:7" x14ac:dyDescent="0.25">
      <c r="C52" s="6"/>
      <c r="D52" s="6"/>
      <c r="E52" s="6"/>
      <c r="F52" s="6"/>
      <c r="G52" s="6"/>
    </row>
    <row r="53" spans="2:7" x14ac:dyDescent="0.25">
      <c r="C53" s="6"/>
      <c r="D53" s="168"/>
      <c r="E53" s="6"/>
      <c r="F53" s="6"/>
      <c r="G53" s="6"/>
    </row>
    <row r="54" spans="2:7" x14ac:dyDescent="0.25">
      <c r="C54" s="6"/>
      <c r="D54" s="168"/>
      <c r="E54" s="6"/>
      <c r="F54" s="6"/>
      <c r="G54" s="6"/>
    </row>
    <row r="55" spans="2:7" x14ac:dyDescent="0.25">
      <c r="B55" s="174"/>
      <c r="C55" s="6"/>
      <c r="D55" s="168"/>
      <c r="E55" s="6"/>
      <c r="F55" s="6"/>
      <c r="G55" s="6"/>
    </row>
    <row r="56" spans="2:7" x14ac:dyDescent="0.25">
      <c r="B56" s="174"/>
      <c r="C56" s="6"/>
      <c r="D56" s="168"/>
      <c r="E56" s="6"/>
      <c r="F56" s="6"/>
      <c r="G56" s="6"/>
    </row>
    <row r="57" spans="2:7" x14ac:dyDescent="0.25">
      <c r="B57" s="174"/>
      <c r="C57" s="6"/>
      <c r="D57" s="168"/>
      <c r="E57" s="6"/>
      <c r="F57" s="6"/>
      <c r="G57" s="6"/>
    </row>
    <row r="58" spans="2:7" x14ac:dyDescent="0.25">
      <c r="B58" s="174"/>
      <c r="C58" s="6"/>
      <c r="D58" s="168"/>
      <c r="E58" s="6"/>
      <c r="F58" s="6"/>
      <c r="G58" s="6"/>
    </row>
    <row r="59" spans="2:7" x14ac:dyDescent="0.25">
      <c r="C59" s="6"/>
      <c r="D59" s="168"/>
      <c r="E59" s="6"/>
      <c r="F59" s="6"/>
      <c r="G59" s="6"/>
    </row>
    <row r="60" spans="2:7" x14ac:dyDescent="0.25">
      <c r="C60" s="6"/>
      <c r="D60" s="168"/>
      <c r="E60" s="6"/>
      <c r="F60" s="6"/>
      <c r="G60" s="6"/>
    </row>
    <row r="61" spans="2:7" x14ac:dyDescent="0.25">
      <c r="C61" s="6"/>
      <c r="D61" s="168"/>
      <c r="E61" s="6"/>
      <c r="F61" s="6"/>
      <c r="G61" s="6"/>
    </row>
    <row r="62" spans="2:7" x14ac:dyDescent="0.25">
      <c r="C62" s="6"/>
      <c r="D62" s="168"/>
      <c r="E62" s="6"/>
      <c r="F62" s="6"/>
      <c r="G62" s="6"/>
    </row>
    <row r="63" spans="2:7" x14ac:dyDescent="0.25">
      <c r="B63" s="8" t="s">
        <v>126</v>
      </c>
      <c r="C63" s="6"/>
      <c r="D63" s="168"/>
      <c r="E63" s="6"/>
      <c r="F63" s="6"/>
      <c r="G63" s="6"/>
    </row>
    <row r="64" spans="2:7" x14ac:dyDescent="0.25">
      <c r="C64" s="6"/>
      <c r="D64" s="168"/>
      <c r="E64" s="6"/>
      <c r="F64" s="6"/>
      <c r="G64" s="6"/>
    </row>
    <row r="65" spans="3:7" x14ac:dyDescent="0.25">
      <c r="C65" s="6"/>
      <c r="D65" s="168"/>
      <c r="E65" s="6"/>
      <c r="F65" s="6"/>
      <c r="G65" s="6"/>
    </row>
    <row r="66" spans="3:7" x14ac:dyDescent="0.25">
      <c r="C66" s="6"/>
      <c r="D66" s="6"/>
      <c r="E66" s="6"/>
      <c r="F66" s="6"/>
      <c r="G66" s="6"/>
    </row>
    <row r="67" spans="3:7" x14ac:dyDescent="0.25">
      <c r="C67" s="6"/>
      <c r="D67" s="6"/>
      <c r="E67" s="6"/>
      <c r="F67" s="6"/>
      <c r="G67" s="6"/>
    </row>
    <row r="68" spans="3:7" x14ac:dyDescent="0.25">
      <c r="C68" s="6"/>
      <c r="D68" s="6"/>
      <c r="E68" s="6"/>
      <c r="F68" s="6"/>
      <c r="G68" s="6"/>
    </row>
    <row r="69" spans="3:7" x14ac:dyDescent="0.25">
      <c r="C69" s="6"/>
      <c r="D69" s="6"/>
      <c r="E69" s="6"/>
      <c r="F69" s="6"/>
      <c r="G69" s="6"/>
    </row>
    <row r="70" spans="3:7" x14ac:dyDescent="0.25">
      <c r="C70" s="6"/>
      <c r="D70" s="6"/>
      <c r="E70" s="6"/>
      <c r="F70" s="6"/>
      <c r="G70" s="6"/>
    </row>
    <row r="71" spans="3:7" x14ac:dyDescent="0.25">
      <c r="C71" s="6"/>
      <c r="D71" s="6"/>
      <c r="E71" s="6"/>
      <c r="F71" s="6"/>
      <c r="G71" s="6"/>
    </row>
    <row r="72" spans="3:7" x14ac:dyDescent="0.25">
      <c r="C72" s="6"/>
      <c r="D72" s="6"/>
      <c r="E72" s="6"/>
      <c r="F72" s="6"/>
      <c r="G72" s="6"/>
    </row>
    <row r="73" spans="3:7" x14ac:dyDescent="0.25">
      <c r="C73" s="6"/>
      <c r="D73" s="6"/>
      <c r="E73" s="6"/>
      <c r="F73" s="6"/>
      <c r="G73" s="6"/>
    </row>
    <row r="74" spans="3:7" x14ac:dyDescent="0.25">
      <c r="C74" s="6"/>
      <c r="D74" s="6"/>
      <c r="E74" s="6"/>
      <c r="F74" s="6"/>
      <c r="G74" s="6"/>
    </row>
    <row r="75" spans="3:7" x14ac:dyDescent="0.25">
      <c r="C75" s="6"/>
      <c r="D75" s="6"/>
      <c r="E75" s="6"/>
      <c r="F75" s="6"/>
      <c r="G75" s="6"/>
    </row>
    <row r="76" spans="3:7" x14ac:dyDescent="0.25">
      <c r="C76" s="6"/>
      <c r="D76" s="6"/>
      <c r="E76" s="6"/>
      <c r="F76" s="6"/>
      <c r="G76" s="6"/>
    </row>
    <row r="77" spans="3:7" x14ac:dyDescent="0.25">
      <c r="C77" s="6"/>
      <c r="D77" s="6"/>
      <c r="E77" s="6"/>
      <c r="F77" s="6"/>
      <c r="G77" s="6"/>
    </row>
    <row r="78" spans="3:7" x14ac:dyDescent="0.25">
      <c r="C78" s="6"/>
      <c r="D78" s="6"/>
      <c r="E78" s="6"/>
      <c r="F78" s="6"/>
      <c r="G78" s="6"/>
    </row>
    <row r="79" spans="3:7" x14ac:dyDescent="0.25">
      <c r="C79" s="6"/>
      <c r="D79" s="6"/>
      <c r="E79" s="6"/>
      <c r="F79" s="6"/>
      <c r="G79" s="6"/>
    </row>
    <row r="80" spans="3:7" x14ac:dyDescent="0.25">
      <c r="C80" s="6"/>
      <c r="D80" s="6"/>
      <c r="E80" s="6"/>
      <c r="F80" s="6"/>
      <c r="G80" s="6"/>
    </row>
    <row r="81" spans="3:7" x14ac:dyDescent="0.25">
      <c r="C81" s="6"/>
      <c r="D81" s="6"/>
      <c r="E81" s="6"/>
      <c r="F81" s="6"/>
      <c r="G81" s="6"/>
    </row>
    <row r="82" spans="3:7" x14ac:dyDescent="0.25">
      <c r="C82" s="6"/>
      <c r="D82" s="6"/>
      <c r="E82" s="6"/>
      <c r="F82" s="6"/>
      <c r="G82" s="6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6"/>
      <c r="D85" s="6"/>
      <c r="E85" s="6"/>
      <c r="F85" s="6"/>
      <c r="G85" s="6"/>
    </row>
    <row r="86" spans="3:7" x14ac:dyDescent="0.25">
      <c r="C86" s="6"/>
      <c r="D86" s="6"/>
      <c r="E86" s="6"/>
      <c r="F86" s="6"/>
      <c r="G86" s="6"/>
    </row>
    <row r="87" spans="3:7" x14ac:dyDescent="0.25">
      <c r="C87" s="6"/>
      <c r="D87" s="6"/>
      <c r="E87" s="6"/>
      <c r="F87" s="6"/>
      <c r="G87" s="6"/>
    </row>
    <row r="88" spans="3:7" x14ac:dyDescent="0.25">
      <c r="C88" s="6"/>
      <c r="D88" s="6"/>
      <c r="E88" s="6"/>
      <c r="F88" s="6"/>
      <c r="G88" s="6"/>
    </row>
    <row r="89" spans="3:7" x14ac:dyDescent="0.25">
      <c r="C89" s="6"/>
      <c r="D89" s="6"/>
      <c r="E89" s="6"/>
      <c r="F89" s="6"/>
      <c r="G89" s="6"/>
    </row>
    <row r="90" spans="3:7" x14ac:dyDescent="0.25">
      <c r="C90" s="6"/>
      <c r="D90" s="6"/>
      <c r="E90" s="6"/>
      <c r="F90" s="6"/>
      <c r="G90" s="6"/>
    </row>
    <row r="91" spans="3:7" x14ac:dyDescent="0.25">
      <c r="C91" s="6"/>
      <c r="D91" s="6"/>
      <c r="E91" s="6"/>
      <c r="F91" s="6"/>
      <c r="G91" s="6"/>
    </row>
    <row r="92" spans="3:7" x14ac:dyDescent="0.25">
      <c r="C92" s="6"/>
      <c r="D92" s="6"/>
      <c r="E92" s="6"/>
      <c r="F92" s="6"/>
      <c r="G92" s="6"/>
    </row>
    <row r="93" spans="3:7" x14ac:dyDescent="0.25">
      <c r="C93" s="6"/>
      <c r="D93" s="6"/>
      <c r="E93" s="6"/>
      <c r="F93" s="6"/>
      <c r="G93" s="6"/>
    </row>
    <row r="94" spans="3:7" x14ac:dyDescent="0.25">
      <c r="C94" s="6"/>
      <c r="D94" s="6"/>
      <c r="E94" s="6"/>
      <c r="F94" s="6"/>
      <c r="G94" s="6"/>
    </row>
    <row r="95" spans="3:7" x14ac:dyDescent="0.25">
      <c r="C95" s="6"/>
      <c r="D95" s="6"/>
      <c r="E95" s="6"/>
      <c r="F95" s="6"/>
      <c r="G95" s="6"/>
    </row>
    <row r="96" spans="3:7" x14ac:dyDescent="0.25">
      <c r="C96" s="6"/>
      <c r="D96" s="6"/>
      <c r="E96" s="6"/>
      <c r="F96" s="6"/>
      <c r="G96" s="6"/>
    </row>
    <row r="97" spans="3:7" x14ac:dyDescent="0.25">
      <c r="C97" s="6"/>
      <c r="D97" s="6"/>
      <c r="E97" s="6"/>
      <c r="F97" s="6"/>
      <c r="G97" s="6"/>
    </row>
    <row r="98" spans="3:7" x14ac:dyDescent="0.25">
      <c r="C98" s="6"/>
      <c r="D98" s="6"/>
      <c r="E98" s="6"/>
      <c r="F98" s="6"/>
      <c r="G98" s="6"/>
    </row>
    <row r="99" spans="3:7" x14ac:dyDescent="0.25">
      <c r="C99" s="6"/>
      <c r="D99" s="6"/>
      <c r="E99" s="6"/>
      <c r="F99" s="6"/>
      <c r="G99" s="6"/>
    </row>
    <row r="100" spans="3:7" x14ac:dyDescent="0.25">
      <c r="C100" s="6"/>
      <c r="D100" s="6"/>
      <c r="E100" s="6"/>
      <c r="F100" s="6"/>
      <c r="G100" s="6"/>
    </row>
    <row r="101" spans="3:7" x14ac:dyDescent="0.25">
      <c r="C101" s="6"/>
      <c r="D101" s="6"/>
      <c r="E101" s="6"/>
      <c r="F101" s="6"/>
      <c r="G101" s="6"/>
    </row>
    <row r="102" spans="3:7" x14ac:dyDescent="0.25">
      <c r="C102" s="6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6"/>
      <c r="D104" s="6"/>
      <c r="E104" s="6"/>
      <c r="F104" s="6"/>
      <c r="G104" s="6"/>
    </row>
    <row r="105" spans="3:7" x14ac:dyDescent="0.25">
      <c r="C105" s="6"/>
      <c r="D105" s="6"/>
      <c r="E105" s="6"/>
      <c r="F105" s="6"/>
      <c r="G105" s="6"/>
    </row>
    <row r="106" spans="3:7" x14ac:dyDescent="0.25">
      <c r="C106" s="6"/>
      <c r="D106" s="6"/>
      <c r="E106" s="6"/>
      <c r="F106" s="6"/>
      <c r="G106" s="6"/>
    </row>
    <row r="107" spans="3:7" x14ac:dyDescent="0.25">
      <c r="C107" s="6"/>
      <c r="D107" s="6"/>
      <c r="E107" s="6"/>
      <c r="F107" s="6"/>
      <c r="G107" s="6"/>
    </row>
    <row r="108" spans="3:7" x14ac:dyDescent="0.25">
      <c r="C108" s="6"/>
      <c r="D108" s="6"/>
      <c r="E108" s="6"/>
      <c r="F108" s="6"/>
      <c r="G108" s="6"/>
    </row>
    <row r="109" spans="3:7" x14ac:dyDescent="0.25">
      <c r="C109" s="6"/>
      <c r="D109" s="6"/>
      <c r="E109" s="6"/>
      <c r="F109" s="6"/>
      <c r="G109" s="6"/>
    </row>
    <row r="110" spans="3:7" x14ac:dyDescent="0.25">
      <c r="C110" s="6"/>
      <c r="D110" s="6"/>
      <c r="E110" s="6"/>
      <c r="F110" s="6"/>
      <c r="G110" s="6"/>
    </row>
    <row r="111" spans="3:7" x14ac:dyDescent="0.25">
      <c r="C111" s="6"/>
      <c r="D111" s="6"/>
      <c r="E111" s="6"/>
      <c r="F111" s="6"/>
      <c r="G111" s="6"/>
    </row>
  </sheetData>
  <mergeCells count="18">
    <mergeCell ref="R1:W1"/>
    <mergeCell ref="Y1:AD1"/>
    <mergeCell ref="I23:J23"/>
    <mergeCell ref="I24:J24"/>
    <mergeCell ref="I25:J25"/>
    <mergeCell ref="I16:J16"/>
    <mergeCell ref="I26:J26"/>
    <mergeCell ref="I17:J17"/>
    <mergeCell ref="I18:J18"/>
    <mergeCell ref="I19:J19"/>
    <mergeCell ref="I20:J20"/>
    <mergeCell ref="I21:J21"/>
    <mergeCell ref="I22:J22"/>
    <mergeCell ref="C3:D3"/>
    <mergeCell ref="K3:M3"/>
    <mergeCell ref="N4:O4"/>
    <mergeCell ref="I14:J14"/>
    <mergeCell ref="I15:J15"/>
  </mergeCells>
  <pageMargins left="0.7" right="0.7" top="0.75" bottom="0.75" header="0.3" footer="0.3"/>
  <pageSetup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96"/>
  <sheetViews>
    <sheetView view="pageBreakPreview" zoomScale="85" zoomScaleNormal="55" zoomScaleSheetLayoutView="85" workbookViewId="0">
      <pane xSplit="4" ySplit="2" topLeftCell="F148" activePane="bottomRight" state="frozen"/>
      <selection activeCell="P33" sqref="P33"/>
      <selection pane="topRight" activeCell="P33" sqref="P33"/>
      <selection pane="bottomLeft" activeCell="P33" sqref="P33"/>
      <selection pane="bottomRight" activeCell="C138" sqref="C138:R138"/>
    </sheetView>
  </sheetViews>
  <sheetFormatPr baseColWidth="10" defaultRowHeight="15" x14ac:dyDescent="0.25"/>
  <cols>
    <col min="1" max="3" width="11.42578125" style="6"/>
    <col min="4" max="18" width="20" style="6" customWidth="1"/>
    <col min="19" max="19" width="49" style="6" bestFit="1" customWidth="1"/>
    <col min="20" max="20" width="7.140625" style="6" bestFit="1" customWidth="1"/>
    <col min="21" max="16384" width="11.42578125" style="6"/>
  </cols>
  <sheetData>
    <row r="1" spans="2:34" x14ac:dyDescent="0.25">
      <c r="B1" s="6">
        <v>100</v>
      </c>
      <c r="C1" s="175" t="s">
        <v>0</v>
      </c>
      <c r="D1" s="175"/>
      <c r="E1" s="175"/>
    </row>
    <row r="2" spans="2:34" x14ac:dyDescent="0.25">
      <c r="D2" s="6" t="s">
        <v>89</v>
      </c>
      <c r="E2" s="6" t="s">
        <v>198</v>
      </c>
      <c r="F2" s="6" t="s">
        <v>199</v>
      </c>
      <c r="G2" s="6" t="s">
        <v>200</v>
      </c>
      <c r="H2" s="6" t="s">
        <v>201</v>
      </c>
      <c r="I2" s="6" t="s">
        <v>202</v>
      </c>
      <c r="J2" s="6" t="s">
        <v>203</v>
      </c>
      <c r="K2" s="6" t="s">
        <v>88</v>
      </c>
      <c r="L2" s="6" t="s">
        <v>90</v>
      </c>
      <c r="M2" s="6" t="s">
        <v>204</v>
      </c>
      <c r="N2" s="6" t="s">
        <v>91</v>
      </c>
      <c r="O2" s="6" t="s">
        <v>205</v>
      </c>
      <c r="P2" s="6" t="s">
        <v>206</v>
      </c>
      <c r="Q2" s="6" t="s">
        <v>207</v>
      </c>
      <c r="R2" s="6" t="s">
        <v>15</v>
      </c>
      <c r="AC2" s="176"/>
      <c r="AD2" s="176"/>
      <c r="AE2" s="176"/>
      <c r="AF2" s="176"/>
      <c r="AG2" s="176"/>
      <c r="AH2" s="176"/>
    </row>
    <row r="3" spans="2:34" x14ac:dyDescent="0.25">
      <c r="C3" s="177">
        <v>39539</v>
      </c>
      <c r="D3" s="364">
        <v>5.7142857142857144</v>
      </c>
      <c r="K3" s="364">
        <v>11.428571428571429</v>
      </c>
      <c r="L3" s="364">
        <v>25.714285714285712</v>
      </c>
      <c r="N3" s="364">
        <v>8.5714285714285712</v>
      </c>
      <c r="P3" s="364">
        <v>4.7619047619047619</v>
      </c>
      <c r="AC3" s="178"/>
      <c r="AD3" s="178"/>
      <c r="AE3" s="178"/>
      <c r="AF3" s="178"/>
      <c r="AG3" s="179"/>
    </row>
    <row r="4" spans="2:34" x14ac:dyDescent="0.25">
      <c r="C4" s="177">
        <v>39630</v>
      </c>
      <c r="D4" s="364">
        <v>6.666666666666667</v>
      </c>
      <c r="K4" s="364">
        <v>12.888888888888889</v>
      </c>
      <c r="L4" s="364">
        <v>21.333333333333336</v>
      </c>
      <c r="N4" s="364">
        <v>5.7777777777777786</v>
      </c>
      <c r="P4" s="364">
        <v>5.7777777777777786</v>
      </c>
      <c r="AC4" s="178"/>
      <c r="AD4" s="178"/>
      <c r="AE4" s="178"/>
      <c r="AF4" s="178"/>
      <c r="AG4" s="179"/>
    </row>
    <row r="5" spans="2:34" ht="15" customHeight="1" x14ac:dyDescent="0.25">
      <c r="C5" s="177">
        <v>39722</v>
      </c>
      <c r="D5" s="364">
        <v>12.549019607843137</v>
      </c>
      <c r="K5" s="364">
        <v>11.76470588235294</v>
      </c>
      <c r="L5" s="364">
        <v>19.6078431372549</v>
      </c>
      <c r="N5" s="364">
        <v>2.3529411764705883</v>
      </c>
      <c r="P5" s="364">
        <v>6.2745098039215685</v>
      </c>
      <c r="AC5" s="179"/>
      <c r="AD5" s="179"/>
      <c r="AE5" s="179"/>
      <c r="AF5" s="179"/>
      <c r="AG5" s="179"/>
    </row>
    <row r="6" spans="2:34" x14ac:dyDescent="0.25">
      <c r="C6" s="177">
        <v>39783</v>
      </c>
      <c r="D6" s="364">
        <v>18.947496947496948</v>
      </c>
      <c r="K6" s="364">
        <v>8</v>
      </c>
      <c r="L6" s="364">
        <v>17.995115995115995</v>
      </c>
      <c r="N6" s="364">
        <v>6.7765567765567765</v>
      </c>
      <c r="P6" s="364">
        <v>5.2380952380952372</v>
      </c>
      <c r="AC6" s="179"/>
      <c r="AD6" s="179"/>
      <c r="AE6" s="179"/>
      <c r="AF6" s="179"/>
      <c r="AG6" s="179"/>
    </row>
    <row r="7" spans="2:34" x14ac:dyDescent="0.25">
      <c r="C7" s="177">
        <v>39873</v>
      </c>
      <c r="D7" s="364">
        <v>19.49776401788786</v>
      </c>
      <c r="K7" s="364">
        <v>7.7628712303634915</v>
      </c>
      <c r="L7" s="364">
        <v>14.587776631120287</v>
      </c>
      <c r="N7" s="364">
        <v>5.5555555555555554</v>
      </c>
      <c r="P7" s="364">
        <v>5.894524959742351</v>
      </c>
      <c r="AC7" s="179"/>
      <c r="AD7" s="179"/>
      <c r="AE7" s="179"/>
      <c r="AF7" s="179"/>
      <c r="AG7" s="179"/>
    </row>
    <row r="8" spans="2:34" x14ac:dyDescent="0.25">
      <c r="C8" s="177">
        <v>39965</v>
      </c>
      <c r="D8" s="364">
        <v>12.982456140350878</v>
      </c>
      <c r="E8" s="364">
        <v>2.4561403508771931</v>
      </c>
      <c r="F8" s="364">
        <v>4.2105263157894726</v>
      </c>
      <c r="G8" s="364">
        <v>11.578947368421051</v>
      </c>
      <c r="H8" s="364">
        <v>3.5087719298245612</v>
      </c>
      <c r="I8" s="364">
        <v>10.17543859649123</v>
      </c>
      <c r="J8" s="364">
        <v>4.2105263157894735</v>
      </c>
      <c r="K8" s="364">
        <v>11.92982456140351</v>
      </c>
      <c r="L8" s="364">
        <v>18.245614035087719</v>
      </c>
      <c r="M8" s="364">
        <v>1.0526315789473684</v>
      </c>
      <c r="N8" s="364">
        <v>5.6140350877192979</v>
      </c>
      <c r="O8" s="364">
        <v>6.666666666666667</v>
      </c>
      <c r="P8" s="364">
        <v>7.0175438596491224</v>
      </c>
      <c r="Q8" s="364">
        <v>0.35087719298245612</v>
      </c>
      <c r="R8" s="364">
        <v>0</v>
      </c>
      <c r="AC8" s="179"/>
      <c r="AD8" s="179"/>
      <c r="AE8" s="179"/>
      <c r="AF8" s="179"/>
      <c r="AG8" s="179"/>
      <c r="AH8" s="178"/>
    </row>
    <row r="9" spans="2:34" x14ac:dyDescent="0.25">
      <c r="C9" s="177">
        <v>40057</v>
      </c>
      <c r="D9" s="364">
        <v>18.653824102740511</v>
      </c>
      <c r="E9" s="364">
        <v>0.74074074074074081</v>
      </c>
      <c r="F9" s="364">
        <v>5.9568856782479074</v>
      </c>
      <c r="G9" s="364">
        <v>10.06994610709781</v>
      </c>
      <c r="H9" s="364">
        <v>5.8869395711500978</v>
      </c>
      <c r="I9" s="364">
        <v>9.4771241830065378</v>
      </c>
      <c r="J9" s="364">
        <v>1.4424951267056532</v>
      </c>
      <c r="K9" s="364">
        <v>9.5860566448801734</v>
      </c>
      <c r="L9" s="364">
        <v>18.327026717119598</v>
      </c>
      <c r="M9" s="364">
        <v>1.091617933723197</v>
      </c>
      <c r="N9" s="364">
        <v>5.6644880174291945</v>
      </c>
      <c r="O9" s="364">
        <v>5.1656920077972703</v>
      </c>
      <c r="P9" s="364">
        <v>7.9371631693613125</v>
      </c>
      <c r="Q9" s="364">
        <v>0</v>
      </c>
      <c r="R9" s="364">
        <v>0</v>
      </c>
      <c r="AC9" s="179"/>
      <c r="AD9" s="179"/>
      <c r="AE9" s="179"/>
      <c r="AF9" s="179"/>
      <c r="AG9" s="179"/>
      <c r="AH9" s="178"/>
    </row>
    <row r="10" spans="2:34" x14ac:dyDescent="0.25">
      <c r="C10" s="177">
        <v>40148</v>
      </c>
      <c r="D10" s="364">
        <v>13.022875816993462</v>
      </c>
      <c r="E10" s="364">
        <v>0.74074074074074081</v>
      </c>
      <c r="F10" s="364">
        <v>4.8529411764705888</v>
      </c>
      <c r="G10" s="364">
        <v>11.721132897603486</v>
      </c>
      <c r="H10" s="364">
        <v>5.1279956427015243</v>
      </c>
      <c r="I10" s="364">
        <v>9.8774509803921564</v>
      </c>
      <c r="J10" s="364">
        <v>6.007625272331155</v>
      </c>
      <c r="K10" s="364">
        <v>9.9291938997821347</v>
      </c>
      <c r="L10" s="364">
        <v>15.958605664488019</v>
      </c>
      <c r="M10" s="364">
        <v>3.9215686274509802</v>
      </c>
      <c r="N10" s="364">
        <v>3.9515250544662304</v>
      </c>
      <c r="O10" s="364">
        <v>3.9733115468409581</v>
      </c>
      <c r="P10" s="364">
        <v>8.60566448801743</v>
      </c>
      <c r="Q10" s="364">
        <v>0.74074074074074081</v>
      </c>
      <c r="R10" s="364">
        <v>1.5686274509803921</v>
      </c>
      <c r="AC10" s="179"/>
      <c r="AD10" s="179"/>
      <c r="AE10" s="179"/>
      <c r="AF10" s="179"/>
      <c r="AG10" s="179"/>
      <c r="AH10" s="179"/>
    </row>
    <row r="11" spans="2:34" x14ac:dyDescent="0.25">
      <c r="C11" s="177">
        <v>40238</v>
      </c>
      <c r="D11" s="364">
        <v>14.427244582043341</v>
      </c>
      <c r="E11" s="364">
        <v>2.1832358674463941</v>
      </c>
      <c r="F11" s="364">
        <v>4.4880174291938992</v>
      </c>
      <c r="G11" s="364">
        <v>11.878224974200206</v>
      </c>
      <c r="H11" s="364">
        <v>2.5971792225662194</v>
      </c>
      <c r="I11" s="364">
        <v>8.174521270496502</v>
      </c>
      <c r="J11" s="364">
        <v>6.257309941520468</v>
      </c>
      <c r="K11" s="364">
        <v>12.205022359821122</v>
      </c>
      <c r="L11" s="364">
        <v>11.308336199977067</v>
      </c>
      <c r="M11" s="364">
        <v>3.3379199633069603</v>
      </c>
      <c r="N11" s="364">
        <v>4.2884990253411299</v>
      </c>
      <c r="O11" s="364">
        <v>8.1699346405228752</v>
      </c>
      <c r="P11" s="364">
        <v>8.4795321637426895</v>
      </c>
      <c r="Q11" s="364">
        <v>1.1111111111111112</v>
      </c>
      <c r="R11" s="364">
        <v>1.0939112487100104</v>
      </c>
      <c r="AC11" s="179"/>
      <c r="AD11" s="179"/>
      <c r="AE11" s="179"/>
      <c r="AF11" s="179"/>
      <c r="AG11" s="179"/>
      <c r="AH11" s="179"/>
    </row>
    <row r="12" spans="2:34" x14ac:dyDescent="0.25">
      <c r="C12" s="177">
        <v>40330</v>
      </c>
      <c r="D12" s="364">
        <v>12.962962962962962</v>
      </c>
      <c r="E12" s="364">
        <v>1.8518518518518516</v>
      </c>
      <c r="F12" s="364">
        <v>4.0740740740740735</v>
      </c>
      <c r="G12" s="364">
        <v>9.2592592592592595</v>
      </c>
      <c r="H12" s="364">
        <v>5.9259259259259265</v>
      </c>
      <c r="I12" s="364">
        <v>8.8888888888888893</v>
      </c>
      <c r="J12" s="364">
        <v>2.592592592592593</v>
      </c>
      <c r="K12" s="364">
        <v>12.222222222222221</v>
      </c>
      <c r="L12" s="364">
        <v>17.037037037037038</v>
      </c>
      <c r="M12" s="364">
        <v>2.2222222222222223</v>
      </c>
      <c r="N12" s="364">
        <v>4.0740740740740744</v>
      </c>
      <c r="O12" s="364">
        <v>5.5555555555555554</v>
      </c>
      <c r="P12" s="364">
        <v>11.481481481481483</v>
      </c>
      <c r="Q12" s="364">
        <v>0</v>
      </c>
      <c r="R12" s="364">
        <v>1.8518518518518516</v>
      </c>
      <c r="AC12" s="179"/>
      <c r="AD12" s="179"/>
      <c r="AE12" s="179"/>
      <c r="AF12" s="179"/>
      <c r="AG12" s="179"/>
      <c r="AH12" s="179"/>
    </row>
    <row r="13" spans="2:34" x14ac:dyDescent="0.25">
      <c r="B13" s="180"/>
      <c r="C13" s="177">
        <v>40422</v>
      </c>
      <c r="D13" s="364">
        <v>13.333333333333334</v>
      </c>
      <c r="E13" s="364">
        <v>0</v>
      </c>
      <c r="F13" s="364">
        <v>4.5614035087719298</v>
      </c>
      <c r="G13" s="364">
        <v>7.3684210526315779</v>
      </c>
      <c r="H13" s="364">
        <v>7.0175438596491224</v>
      </c>
      <c r="I13" s="364">
        <v>8.4210526315789451</v>
      </c>
      <c r="J13" s="364">
        <v>3.1578947368421053</v>
      </c>
      <c r="K13" s="364">
        <v>14.736842105263156</v>
      </c>
      <c r="L13" s="364">
        <v>19.298245614035086</v>
      </c>
      <c r="M13" s="364">
        <v>2.1052631578947367</v>
      </c>
      <c r="N13" s="364">
        <v>8.0701754385964914</v>
      </c>
      <c r="O13" s="364">
        <v>2.807017543859649</v>
      </c>
      <c r="P13" s="364">
        <v>8.0701754385964897</v>
      </c>
      <c r="Q13" s="364">
        <v>1.0526315789473684</v>
      </c>
      <c r="R13" s="364">
        <v>0</v>
      </c>
      <c r="AC13" s="179"/>
      <c r="AD13" s="179"/>
      <c r="AE13" s="179"/>
      <c r="AF13" s="179"/>
      <c r="AG13" s="179"/>
      <c r="AH13" s="179"/>
    </row>
    <row r="14" spans="2:34" x14ac:dyDescent="0.25">
      <c r="C14" s="177">
        <v>40513</v>
      </c>
      <c r="D14" s="364">
        <v>14.117647058823529</v>
      </c>
      <c r="E14" s="364">
        <v>0.39215686274509803</v>
      </c>
      <c r="F14" s="364">
        <v>3.5294117647058822</v>
      </c>
      <c r="G14" s="364">
        <v>8.235294117647058</v>
      </c>
      <c r="H14" s="364">
        <v>2.7450980392156863</v>
      </c>
      <c r="I14" s="364">
        <v>6.2745098039215685</v>
      </c>
      <c r="J14" s="364">
        <v>2.7450980392156863</v>
      </c>
      <c r="K14" s="364">
        <v>18.43137254901961</v>
      </c>
      <c r="L14" s="364">
        <v>17.254901960784313</v>
      </c>
      <c r="M14" s="364">
        <v>1.1764705882352942</v>
      </c>
      <c r="N14" s="364">
        <v>9.0196078431372548</v>
      </c>
      <c r="O14" s="364">
        <v>4.3137254901960782</v>
      </c>
      <c r="P14" s="364">
        <v>10.196078431372548</v>
      </c>
      <c r="Q14" s="364">
        <v>1.1764705882352942</v>
      </c>
      <c r="R14" s="364">
        <v>0.39215686274509803</v>
      </c>
      <c r="AC14" s="179"/>
      <c r="AD14" s="179"/>
      <c r="AE14" s="179"/>
      <c r="AF14" s="179"/>
      <c r="AG14" s="179"/>
      <c r="AH14" s="179"/>
    </row>
    <row r="15" spans="2:34" x14ac:dyDescent="0.25">
      <c r="C15" s="177">
        <v>40603</v>
      </c>
      <c r="D15" s="364">
        <v>11.578947368421051</v>
      </c>
      <c r="E15" s="364">
        <v>0</v>
      </c>
      <c r="F15" s="364">
        <v>1.0526315789473684</v>
      </c>
      <c r="G15" s="364">
        <v>8.7719298245614024</v>
      </c>
      <c r="H15" s="364">
        <v>4.5614035087719307</v>
      </c>
      <c r="I15" s="364">
        <v>8.4210526315789451</v>
      </c>
      <c r="J15" s="364">
        <v>3.1578947368421053</v>
      </c>
      <c r="K15" s="364">
        <v>17.89473684210526</v>
      </c>
      <c r="L15" s="364">
        <v>21.05263157894737</v>
      </c>
      <c r="M15" s="364">
        <v>0.70175438596491224</v>
      </c>
      <c r="N15" s="364">
        <v>6.666666666666667</v>
      </c>
      <c r="O15" s="364">
        <v>4.2105263157894743</v>
      </c>
      <c r="P15" s="364">
        <v>11.929824561403509</v>
      </c>
      <c r="Q15" s="364">
        <v>0</v>
      </c>
      <c r="R15" s="364">
        <v>0</v>
      </c>
      <c r="AC15" s="179"/>
      <c r="AD15" s="179"/>
      <c r="AE15" s="179"/>
      <c r="AF15" s="179"/>
      <c r="AG15" s="179"/>
      <c r="AH15" s="179"/>
    </row>
    <row r="16" spans="2:34" x14ac:dyDescent="0.25">
      <c r="C16" s="177">
        <v>40695</v>
      </c>
      <c r="D16" s="364">
        <v>11.481481481481485</v>
      </c>
      <c r="E16" s="364">
        <v>1.4814814814814816</v>
      </c>
      <c r="F16" s="364">
        <v>2.2222222222222219</v>
      </c>
      <c r="G16" s="364">
        <v>7.0370370370370372</v>
      </c>
      <c r="H16" s="364">
        <v>4.0740740740740744</v>
      </c>
      <c r="I16" s="364">
        <v>9.2592592592592595</v>
      </c>
      <c r="J16" s="364">
        <v>2.592592592592593</v>
      </c>
      <c r="K16" s="364">
        <v>18.148148148148145</v>
      </c>
      <c r="L16" s="364">
        <v>14.074074074074074</v>
      </c>
      <c r="M16" s="364">
        <v>3.7037037037037042</v>
      </c>
      <c r="N16" s="364">
        <v>10.74074074074074</v>
      </c>
      <c r="O16" s="364">
        <v>2.2222222222222223</v>
      </c>
      <c r="P16" s="364">
        <v>12.962962962962962</v>
      </c>
      <c r="Q16" s="364">
        <v>0</v>
      </c>
      <c r="R16" s="364">
        <v>0</v>
      </c>
      <c r="AC16" s="179"/>
      <c r="AD16" s="179"/>
      <c r="AE16" s="179"/>
      <c r="AF16" s="179"/>
      <c r="AG16" s="179"/>
      <c r="AH16" s="179"/>
    </row>
    <row r="17" spans="3:34" x14ac:dyDescent="0.25">
      <c r="C17" s="177">
        <v>40787</v>
      </c>
      <c r="D17" s="364">
        <v>10.158730158730158</v>
      </c>
      <c r="E17" s="364">
        <v>1.5873015873015872</v>
      </c>
      <c r="F17" s="364">
        <v>2.5396825396825395</v>
      </c>
      <c r="G17" s="364">
        <v>6.3492063492063489</v>
      </c>
      <c r="H17" s="364">
        <v>4.4444444444444446</v>
      </c>
      <c r="I17" s="364">
        <v>6.9841269841269842</v>
      </c>
      <c r="J17" s="364">
        <v>1.9047619047619047</v>
      </c>
      <c r="K17" s="364">
        <v>19.682539682539684</v>
      </c>
      <c r="L17" s="364">
        <v>16.50793650793651</v>
      </c>
      <c r="M17" s="364">
        <v>3.1746031746031753</v>
      </c>
      <c r="N17" s="364">
        <v>8.2539682539682531</v>
      </c>
      <c r="O17" s="364">
        <v>5.3968253968253972</v>
      </c>
      <c r="P17" s="364">
        <v>13.015873015873014</v>
      </c>
      <c r="Q17" s="364">
        <v>0</v>
      </c>
      <c r="R17" s="364">
        <v>0</v>
      </c>
      <c r="AC17" s="179"/>
      <c r="AD17" s="179"/>
      <c r="AE17" s="179"/>
      <c r="AF17" s="179"/>
      <c r="AG17" s="179"/>
      <c r="AH17" s="179"/>
    </row>
    <row r="18" spans="3:34" x14ac:dyDescent="0.25">
      <c r="C18" s="177">
        <v>40878</v>
      </c>
      <c r="D18" s="364">
        <v>12.675324675324676</v>
      </c>
      <c r="E18" s="364">
        <v>1.9682539682539684</v>
      </c>
      <c r="F18" s="364">
        <v>2.1789321789321789</v>
      </c>
      <c r="G18" s="364">
        <v>5.8412698412698418</v>
      </c>
      <c r="H18" s="364">
        <v>4.3578643578643579</v>
      </c>
      <c r="I18" s="364">
        <v>7.9567099567099575</v>
      </c>
      <c r="J18" s="364">
        <v>1.5873015873015872</v>
      </c>
      <c r="K18" s="364">
        <v>18.516594516594516</v>
      </c>
      <c r="L18" s="364">
        <v>15.001443001442999</v>
      </c>
      <c r="M18" s="364">
        <v>3.1948051948051948</v>
      </c>
      <c r="N18" s="364">
        <v>8.3145743145743154</v>
      </c>
      <c r="O18" s="364">
        <v>7.9971139971139973</v>
      </c>
      <c r="P18" s="364">
        <v>9.7748917748917759</v>
      </c>
      <c r="Q18" s="364">
        <v>0.31746031746031744</v>
      </c>
      <c r="R18" s="364">
        <v>0.31746031746031744</v>
      </c>
      <c r="AC18" s="179"/>
      <c r="AD18" s="179"/>
      <c r="AE18" s="179"/>
      <c r="AF18" s="179"/>
      <c r="AG18" s="179"/>
      <c r="AH18" s="179"/>
    </row>
    <row r="19" spans="3:34" x14ac:dyDescent="0.25">
      <c r="C19" s="177">
        <v>40969</v>
      </c>
      <c r="D19" s="364">
        <v>12.380952380952381</v>
      </c>
      <c r="E19" s="364">
        <v>1.9047619047619049</v>
      </c>
      <c r="F19" s="364">
        <v>1.5873015873015872</v>
      </c>
      <c r="G19" s="364">
        <v>4.4444444444444446</v>
      </c>
      <c r="H19" s="364">
        <v>1.5873015873015872</v>
      </c>
      <c r="I19" s="364">
        <v>9.5238095238095255</v>
      </c>
      <c r="J19" s="364">
        <v>1.9047619047619047</v>
      </c>
      <c r="K19" s="364">
        <v>21.269841269841269</v>
      </c>
      <c r="L19" s="364">
        <v>14.603174603174605</v>
      </c>
      <c r="M19" s="364">
        <v>1.5873015873015872</v>
      </c>
      <c r="N19" s="364">
        <v>7.3015873015873023</v>
      </c>
      <c r="O19" s="364">
        <v>6.9841269841269842</v>
      </c>
      <c r="P19" s="364">
        <v>11.111111111111112</v>
      </c>
      <c r="Q19" s="364">
        <v>1.2698412698412698</v>
      </c>
      <c r="R19" s="364">
        <v>2.5396825396825395</v>
      </c>
      <c r="AC19" s="179"/>
      <c r="AD19" s="179"/>
      <c r="AE19" s="179"/>
      <c r="AF19" s="179"/>
      <c r="AG19" s="179"/>
      <c r="AH19" s="179"/>
    </row>
    <row r="20" spans="3:34" x14ac:dyDescent="0.25">
      <c r="C20" s="177">
        <v>41061</v>
      </c>
      <c r="D20" s="364">
        <v>9.6240601503759411</v>
      </c>
      <c r="E20" s="364">
        <v>0.33333333333333331</v>
      </c>
      <c r="F20" s="364">
        <v>3.6875522138680035</v>
      </c>
      <c r="G20" s="364">
        <v>6.9256474519632407</v>
      </c>
      <c r="H20" s="364">
        <v>3.0526315789473686</v>
      </c>
      <c r="I20" s="364">
        <v>6</v>
      </c>
      <c r="J20" s="364">
        <v>1.6666666666666667</v>
      </c>
      <c r="K20" s="364">
        <v>18.041771094402673</v>
      </c>
      <c r="L20" s="364">
        <v>16.16791979949874</v>
      </c>
      <c r="M20" s="364">
        <v>4.3224728487886388</v>
      </c>
      <c r="N20" s="364">
        <v>7.1261487050960746</v>
      </c>
      <c r="O20" s="364">
        <v>7.4068504594820377</v>
      </c>
      <c r="P20" s="364">
        <v>13.258980785296574</v>
      </c>
      <c r="Q20" s="364">
        <v>1.0526315789473684</v>
      </c>
      <c r="R20" s="364">
        <v>1.3333333333333333</v>
      </c>
      <c r="AC20" s="179"/>
      <c r="AD20" s="179"/>
      <c r="AE20" s="179"/>
      <c r="AF20" s="179"/>
      <c r="AG20" s="179"/>
      <c r="AH20" s="179"/>
    </row>
    <row r="21" spans="3:34" x14ac:dyDescent="0.25">
      <c r="C21" s="177">
        <v>41153</v>
      </c>
      <c r="D21" s="364">
        <v>8.7665474621996342</v>
      </c>
      <c r="E21" s="364">
        <v>1.2698412698412698</v>
      </c>
      <c r="F21" s="364">
        <v>3.8892025848547584</v>
      </c>
      <c r="G21" s="364">
        <v>7.2909216387477258</v>
      </c>
      <c r="H21" s="364">
        <v>3.2831419787941534</v>
      </c>
      <c r="I21" s="364">
        <v>6.6848610326871203</v>
      </c>
      <c r="J21" s="364">
        <v>0</v>
      </c>
      <c r="K21" s="364">
        <v>18.698161741640003</v>
      </c>
      <c r="L21" s="364">
        <v>12.402911098563271</v>
      </c>
      <c r="M21" s="364">
        <v>2.4424367902628772</v>
      </c>
      <c r="N21" s="364">
        <v>9.383273731099818</v>
      </c>
      <c r="O21" s="364">
        <v>9.0193864106907586</v>
      </c>
      <c r="P21" s="364">
        <v>15.931363322667671</v>
      </c>
      <c r="Q21" s="364">
        <v>0.93795093795093798</v>
      </c>
      <c r="R21" s="364">
        <v>0</v>
      </c>
      <c r="AC21" s="179"/>
      <c r="AD21" s="179"/>
      <c r="AE21" s="179"/>
      <c r="AF21" s="179"/>
      <c r="AG21" s="179"/>
      <c r="AH21" s="179"/>
    </row>
    <row r="22" spans="3:34" x14ac:dyDescent="0.25">
      <c r="C22" s="177">
        <v>41244</v>
      </c>
      <c r="D22" s="364">
        <v>8.6004830917874386</v>
      </c>
      <c r="E22" s="364">
        <v>0</v>
      </c>
      <c r="F22" s="364">
        <v>1.9362318840579711</v>
      </c>
      <c r="G22" s="364">
        <v>6.3743961352656999</v>
      </c>
      <c r="H22" s="364">
        <v>1.7391304347826086</v>
      </c>
      <c r="I22" s="364">
        <v>7.0908212560386472</v>
      </c>
      <c r="J22" s="364">
        <v>2.0289855072463765</v>
      </c>
      <c r="K22" s="364">
        <v>20.578743961352654</v>
      </c>
      <c r="L22" s="364">
        <v>13.585990338164253</v>
      </c>
      <c r="M22" s="364">
        <v>4.1483091787439612</v>
      </c>
      <c r="N22" s="364">
        <v>13.372463768115942</v>
      </c>
      <c r="O22" s="364">
        <v>3.278743961352657</v>
      </c>
      <c r="P22" s="364">
        <v>16.152657004830917</v>
      </c>
      <c r="Q22" s="364">
        <v>0.82318840579710151</v>
      </c>
      <c r="R22" s="364">
        <v>0.28985507246376813</v>
      </c>
      <c r="AC22" s="179"/>
      <c r="AD22" s="179"/>
      <c r="AE22" s="179"/>
      <c r="AF22" s="179"/>
      <c r="AG22" s="179"/>
      <c r="AH22" s="179"/>
    </row>
    <row r="23" spans="3:34" x14ac:dyDescent="0.25">
      <c r="C23" s="177">
        <v>41334</v>
      </c>
      <c r="D23" s="364">
        <v>9.696969696969699</v>
      </c>
      <c r="E23" s="364">
        <v>0</v>
      </c>
      <c r="F23" s="364">
        <v>2.4242424242424243</v>
      </c>
      <c r="G23" s="364">
        <v>4.8484848484848486</v>
      </c>
      <c r="H23" s="364">
        <v>2.7272727272727271</v>
      </c>
      <c r="I23" s="364">
        <v>7.5757575757575761</v>
      </c>
      <c r="J23" s="364">
        <v>3.0303030303030298</v>
      </c>
      <c r="K23" s="364">
        <v>20</v>
      </c>
      <c r="L23" s="364">
        <v>15.454545454545453</v>
      </c>
      <c r="M23" s="364">
        <v>3.3333333333333339</v>
      </c>
      <c r="N23" s="364">
        <v>12.424242424242426</v>
      </c>
      <c r="O23" s="364">
        <v>4.5454545454545459</v>
      </c>
      <c r="P23" s="364">
        <v>13.636363636363635</v>
      </c>
      <c r="Q23" s="364">
        <v>0.30303030303030304</v>
      </c>
      <c r="R23" s="364">
        <v>0</v>
      </c>
      <c r="AC23" s="179"/>
      <c r="AD23" s="179"/>
      <c r="AE23" s="179"/>
      <c r="AF23" s="179"/>
      <c r="AG23" s="179"/>
      <c r="AH23" s="179"/>
    </row>
    <row r="24" spans="3:34" x14ac:dyDescent="0.25">
      <c r="C24" s="177">
        <v>41426</v>
      </c>
      <c r="D24" s="364">
        <v>3.8596491228070176</v>
      </c>
      <c r="E24" s="364">
        <v>2.1052631578947367</v>
      </c>
      <c r="F24" s="364">
        <v>2.1052631578947367</v>
      </c>
      <c r="G24" s="364">
        <v>6.666666666666667</v>
      </c>
      <c r="H24" s="364">
        <v>2.1052631578947367</v>
      </c>
      <c r="I24" s="364">
        <v>10.526315789473685</v>
      </c>
      <c r="J24" s="364">
        <v>2.1052631578947367</v>
      </c>
      <c r="K24" s="364">
        <v>13.684210526315791</v>
      </c>
      <c r="L24" s="364">
        <v>20.701754385964911</v>
      </c>
      <c r="M24" s="364">
        <v>5.9649122807017552</v>
      </c>
      <c r="N24" s="364">
        <v>12.631578947368421</v>
      </c>
      <c r="O24" s="364">
        <v>5.9649122807017543</v>
      </c>
      <c r="P24" s="364">
        <v>10.526315789473683</v>
      </c>
      <c r="Q24" s="364">
        <v>0.70175438596491224</v>
      </c>
      <c r="R24" s="364">
        <v>0.35087719298245612</v>
      </c>
      <c r="AC24" s="179"/>
      <c r="AD24" s="179"/>
      <c r="AE24" s="179"/>
      <c r="AF24" s="179"/>
      <c r="AG24" s="179"/>
      <c r="AH24" s="179"/>
    </row>
    <row r="25" spans="3:34" x14ac:dyDescent="0.25">
      <c r="C25" s="177">
        <v>41518</v>
      </c>
      <c r="D25" s="364">
        <v>3.4920634920634921</v>
      </c>
      <c r="E25" s="364">
        <v>0.63492063492063489</v>
      </c>
      <c r="F25" s="364">
        <v>2.5396825396825395</v>
      </c>
      <c r="G25" s="364">
        <v>4.7619047619047619</v>
      </c>
      <c r="H25" s="364">
        <v>2.5396825396825395</v>
      </c>
      <c r="I25" s="364">
        <v>8.8888888888888875</v>
      </c>
      <c r="J25" s="364">
        <v>3.4920634920634921</v>
      </c>
      <c r="K25" s="364">
        <v>17.460317460317459</v>
      </c>
      <c r="L25" s="364">
        <v>19.047619047619051</v>
      </c>
      <c r="M25" s="364">
        <v>3.8095238095238093</v>
      </c>
      <c r="N25" s="364">
        <v>11.746031746031747</v>
      </c>
      <c r="O25" s="364">
        <v>10.15873015873016</v>
      </c>
      <c r="P25" s="364">
        <v>11.428571428571429</v>
      </c>
      <c r="Q25" s="364">
        <v>0</v>
      </c>
      <c r="R25" s="364">
        <v>0</v>
      </c>
      <c r="AC25" s="179"/>
      <c r="AD25" s="179"/>
      <c r="AE25" s="179"/>
      <c r="AF25" s="179"/>
      <c r="AG25" s="179"/>
      <c r="AH25" s="179"/>
    </row>
    <row r="26" spans="3:34" x14ac:dyDescent="0.25">
      <c r="C26" s="177">
        <v>41609</v>
      </c>
      <c r="D26" s="364">
        <v>2.5925925925925926</v>
      </c>
      <c r="E26" s="364">
        <v>0.74074074074074081</v>
      </c>
      <c r="F26" s="364">
        <v>2.2222222222222223</v>
      </c>
      <c r="G26" s="364">
        <v>5.9259259259259265</v>
      </c>
      <c r="H26" s="364">
        <v>0.37037037037037041</v>
      </c>
      <c r="I26" s="364">
        <v>8.518518518518519</v>
      </c>
      <c r="J26" s="364">
        <v>3.7037037037037033</v>
      </c>
      <c r="K26" s="364">
        <v>21.111111111111107</v>
      </c>
      <c r="L26" s="364">
        <v>15.555555555555559</v>
      </c>
      <c r="M26" s="364">
        <v>1.8518518518518516</v>
      </c>
      <c r="N26" s="364">
        <v>12.222222222222223</v>
      </c>
      <c r="O26" s="364">
        <v>9.2592592592592595</v>
      </c>
      <c r="P26" s="364">
        <v>14.074074074074074</v>
      </c>
      <c r="Q26" s="364">
        <v>0</v>
      </c>
      <c r="R26" s="364">
        <v>1.8518518518518516</v>
      </c>
      <c r="AC26" s="179"/>
      <c r="AD26" s="179"/>
      <c r="AE26" s="179"/>
      <c r="AF26" s="179"/>
      <c r="AG26" s="179"/>
      <c r="AH26" s="179"/>
    </row>
    <row r="27" spans="3:34" x14ac:dyDescent="0.25">
      <c r="C27" s="177">
        <v>41699</v>
      </c>
      <c r="D27" s="364">
        <v>8.7468671679198007</v>
      </c>
      <c r="E27" s="364">
        <v>3.0576441102756897</v>
      </c>
      <c r="F27" s="364">
        <v>2.355889724310777</v>
      </c>
      <c r="G27" s="364">
        <v>5.7699805068226127</v>
      </c>
      <c r="H27" s="364">
        <v>1.3227513227513228</v>
      </c>
      <c r="I27" s="364">
        <v>9.1200222779170144</v>
      </c>
      <c r="J27" s="364">
        <v>5.2798663324979112</v>
      </c>
      <c r="K27" s="364">
        <v>17.593984962406015</v>
      </c>
      <c r="L27" s="364">
        <v>16.05402394876079</v>
      </c>
      <c r="M27" s="364">
        <v>4.9094959621275418</v>
      </c>
      <c r="N27" s="364">
        <v>9.2926761347813986</v>
      </c>
      <c r="O27" s="364">
        <v>9.9081035923141165</v>
      </c>
      <c r="P27" s="364">
        <v>6.2183235867446394</v>
      </c>
      <c r="Q27" s="364">
        <v>0.37037037037037041</v>
      </c>
      <c r="R27" s="364">
        <v>0</v>
      </c>
      <c r="AC27" s="179"/>
      <c r="AD27" s="179"/>
      <c r="AE27" s="179"/>
      <c r="AF27" s="179"/>
      <c r="AG27" s="179"/>
      <c r="AH27" s="179"/>
    </row>
    <row r="28" spans="3:34" x14ac:dyDescent="0.25">
      <c r="C28" s="177">
        <v>41791</v>
      </c>
      <c r="D28" s="364">
        <v>5.5555555555555554</v>
      </c>
      <c r="E28" s="364">
        <v>0.74074074074074081</v>
      </c>
      <c r="F28" s="364">
        <v>1.1111111111111112</v>
      </c>
      <c r="G28" s="364">
        <v>4.8148148148148149</v>
      </c>
      <c r="H28" s="364">
        <v>2.592592592592593</v>
      </c>
      <c r="I28" s="364">
        <v>7.0370370370370363</v>
      </c>
      <c r="J28" s="364">
        <v>4.0740740740740744</v>
      </c>
      <c r="K28" s="364">
        <v>20.37037037037037</v>
      </c>
      <c r="L28" s="364">
        <v>17.037037037037038</v>
      </c>
      <c r="M28" s="364">
        <v>4.0740740740740744</v>
      </c>
      <c r="N28" s="364">
        <v>11.851851851851853</v>
      </c>
      <c r="O28" s="364">
        <v>6.666666666666667</v>
      </c>
      <c r="P28" s="364">
        <v>11.481481481481483</v>
      </c>
      <c r="Q28" s="364">
        <v>0</v>
      </c>
      <c r="R28" s="364">
        <v>2.592592592592593</v>
      </c>
      <c r="AC28" s="179"/>
      <c r="AD28" s="179"/>
      <c r="AE28" s="179"/>
      <c r="AF28" s="179"/>
      <c r="AG28" s="179"/>
      <c r="AH28" s="179"/>
    </row>
    <row r="29" spans="3:34" x14ac:dyDescent="0.25">
      <c r="C29" s="177">
        <v>41883</v>
      </c>
      <c r="D29" s="364">
        <v>1.6666666666666667</v>
      </c>
      <c r="E29" s="364">
        <v>0.41666666666666669</v>
      </c>
      <c r="F29" s="364">
        <v>1.6666666666666667</v>
      </c>
      <c r="G29" s="364">
        <v>6.25</v>
      </c>
      <c r="H29" s="364">
        <v>1.6666666666666667</v>
      </c>
      <c r="I29" s="364">
        <v>10</v>
      </c>
      <c r="J29" s="364">
        <v>7.083333333333333</v>
      </c>
      <c r="K29" s="364">
        <v>16.666666666666664</v>
      </c>
      <c r="L29" s="364">
        <v>15.833333333333336</v>
      </c>
      <c r="M29" s="364">
        <v>5.416666666666667</v>
      </c>
      <c r="N29" s="364">
        <v>7.9166666666666661</v>
      </c>
      <c r="O29" s="364">
        <v>12.5</v>
      </c>
      <c r="P29" s="364">
        <v>12.916666666666664</v>
      </c>
      <c r="Q29" s="364">
        <v>0</v>
      </c>
      <c r="R29" s="364">
        <v>0</v>
      </c>
      <c r="AC29" s="179"/>
      <c r="AD29" s="179"/>
      <c r="AE29" s="179"/>
      <c r="AF29" s="179"/>
      <c r="AG29" s="179"/>
      <c r="AH29" s="179"/>
    </row>
    <row r="30" spans="3:34" x14ac:dyDescent="0.25">
      <c r="C30" s="177">
        <v>41974</v>
      </c>
      <c r="D30" s="364">
        <v>5.6410256410256405</v>
      </c>
      <c r="E30" s="364">
        <v>1.5384615384615385</v>
      </c>
      <c r="F30" s="364">
        <v>4.615384615384615</v>
      </c>
      <c r="G30" s="364">
        <v>2.0512820512820511</v>
      </c>
      <c r="H30" s="364">
        <v>1.5384615384615385</v>
      </c>
      <c r="I30" s="364">
        <v>8.717948717948719</v>
      </c>
      <c r="J30" s="364">
        <v>4.1025641025641022</v>
      </c>
      <c r="K30" s="364">
        <v>23.076923076923077</v>
      </c>
      <c r="L30" s="364">
        <v>15.384615384615383</v>
      </c>
      <c r="M30" s="364">
        <v>4.1025641025641022</v>
      </c>
      <c r="N30" s="364">
        <v>10.76923076923077</v>
      </c>
      <c r="O30" s="364">
        <v>6.1538461538461542</v>
      </c>
      <c r="P30" s="364">
        <v>11.794871794871794</v>
      </c>
      <c r="Q30" s="364">
        <v>0.51282051282051277</v>
      </c>
      <c r="R30" s="364">
        <v>0</v>
      </c>
      <c r="AC30" s="178"/>
      <c r="AD30" s="178"/>
      <c r="AE30" s="178"/>
      <c r="AF30" s="178"/>
      <c r="AG30" s="178"/>
      <c r="AH30" s="179"/>
    </row>
    <row r="31" spans="3:34" x14ac:dyDescent="0.25">
      <c r="C31" s="177">
        <v>42064</v>
      </c>
      <c r="D31" s="364">
        <v>6.2222222222222223</v>
      </c>
      <c r="E31" s="364">
        <v>0</v>
      </c>
      <c r="F31" s="364">
        <v>2.6666666666666665</v>
      </c>
      <c r="G31" s="364">
        <v>4.4444444444444446</v>
      </c>
      <c r="H31" s="364">
        <v>3.1111111111111112</v>
      </c>
      <c r="I31" s="364">
        <v>5.7777777777777777</v>
      </c>
      <c r="J31" s="364">
        <v>2.2222222222222223</v>
      </c>
      <c r="K31" s="364">
        <v>20.888888888888889</v>
      </c>
      <c r="L31" s="364">
        <v>14.666666666666666</v>
      </c>
      <c r="M31" s="364">
        <v>6.666666666666667</v>
      </c>
      <c r="N31" s="364">
        <v>7.5555555555555554</v>
      </c>
      <c r="O31" s="364">
        <v>13.333333333333334</v>
      </c>
      <c r="P31" s="364">
        <v>12</v>
      </c>
      <c r="Q31" s="364">
        <v>0.44444444444444442</v>
      </c>
      <c r="R31" s="364">
        <v>0</v>
      </c>
      <c r="AC31" s="181"/>
      <c r="AD31" s="181"/>
      <c r="AE31" s="181"/>
      <c r="AF31" s="181"/>
      <c r="AG31" s="181"/>
      <c r="AH31" s="179"/>
    </row>
    <row r="32" spans="3:34" x14ac:dyDescent="0.25">
      <c r="C32" s="177">
        <v>42156</v>
      </c>
      <c r="D32" s="364">
        <v>7.4509803921568629</v>
      </c>
      <c r="E32" s="364">
        <v>0.39215686274509803</v>
      </c>
      <c r="F32" s="364">
        <v>0.39215686274509803</v>
      </c>
      <c r="G32" s="364">
        <v>8.6274509803921564</v>
      </c>
      <c r="H32" s="364">
        <v>0</v>
      </c>
      <c r="I32" s="364">
        <v>8.6274509803921564</v>
      </c>
      <c r="J32" s="364">
        <v>4.3137254901960782</v>
      </c>
      <c r="K32" s="364">
        <v>19.6078431372549</v>
      </c>
      <c r="L32" s="364">
        <v>14.901960784313726</v>
      </c>
      <c r="M32" s="364">
        <v>7.4509803921568629</v>
      </c>
      <c r="N32" s="364">
        <v>7.0588235294117645</v>
      </c>
      <c r="O32" s="364">
        <v>11.764705882352942</v>
      </c>
      <c r="P32" s="364">
        <v>9.4117647058823533</v>
      </c>
      <c r="Q32" s="364">
        <v>0</v>
      </c>
      <c r="R32" s="364">
        <v>0</v>
      </c>
      <c r="AC32" s="181"/>
      <c r="AD32" s="181"/>
      <c r="AE32" s="181"/>
      <c r="AF32" s="181"/>
      <c r="AG32" s="181"/>
      <c r="AH32" s="179"/>
    </row>
    <row r="33" spans="3:34" x14ac:dyDescent="0.25">
      <c r="C33" s="177">
        <v>42248</v>
      </c>
      <c r="D33" s="364">
        <v>7.6190476190476195</v>
      </c>
      <c r="E33" s="364">
        <v>0</v>
      </c>
      <c r="F33" s="364">
        <v>3.8095238095238098</v>
      </c>
      <c r="G33" s="364">
        <v>2.3809523809523809</v>
      </c>
      <c r="H33" s="364">
        <v>0</v>
      </c>
      <c r="I33" s="364">
        <v>5.7142857142857144</v>
      </c>
      <c r="J33" s="364">
        <v>4.2857142857142856</v>
      </c>
      <c r="K33" s="364">
        <v>15.714285714285712</v>
      </c>
      <c r="L33" s="364">
        <v>16.666666666666664</v>
      </c>
      <c r="M33" s="364">
        <v>3.3333333333333335</v>
      </c>
      <c r="N33" s="364">
        <v>8.5714285714285712</v>
      </c>
      <c r="O33" s="364">
        <v>18.571428571428569</v>
      </c>
      <c r="P33" s="364">
        <v>12.857142857142859</v>
      </c>
      <c r="Q33" s="364">
        <v>0.47619047619047616</v>
      </c>
      <c r="R33" s="364">
        <v>0</v>
      </c>
      <c r="AC33" s="181"/>
      <c r="AD33" s="181"/>
      <c r="AE33" s="181"/>
      <c r="AF33" s="181"/>
      <c r="AG33" s="181"/>
      <c r="AH33" s="179"/>
    </row>
    <row r="34" spans="3:34" x14ac:dyDescent="0.25">
      <c r="C34" s="177">
        <v>42339</v>
      </c>
      <c r="D34" s="364">
        <v>6.2222222222222223</v>
      </c>
      <c r="E34" s="364">
        <v>0.44444444444444442</v>
      </c>
      <c r="F34" s="364">
        <v>2.2222222222222223</v>
      </c>
      <c r="G34" s="364">
        <v>6.666666666666667</v>
      </c>
      <c r="H34" s="364">
        <v>2.6666666666666665</v>
      </c>
      <c r="I34" s="364">
        <v>6.2222222222222223</v>
      </c>
      <c r="J34" s="364">
        <v>4.4444444444444446</v>
      </c>
      <c r="K34" s="364">
        <v>13.333333333333334</v>
      </c>
      <c r="L34" s="364">
        <v>15.111111111111111</v>
      </c>
      <c r="M34" s="364">
        <v>2.2222222222222223</v>
      </c>
      <c r="N34" s="364">
        <v>6.666666666666667</v>
      </c>
      <c r="O34" s="364">
        <v>19.111111111111111</v>
      </c>
      <c r="P34" s="364">
        <v>14.222222222222221</v>
      </c>
      <c r="Q34" s="364">
        <v>0.44444444444444442</v>
      </c>
      <c r="R34" s="364">
        <v>0</v>
      </c>
      <c r="AC34" s="181"/>
      <c r="AD34" s="181"/>
      <c r="AE34" s="181"/>
      <c r="AF34" s="181"/>
      <c r="AG34" s="181"/>
      <c r="AH34" s="181"/>
    </row>
    <row r="35" spans="3:34" x14ac:dyDescent="0.25">
      <c r="C35" s="177">
        <v>42430</v>
      </c>
      <c r="D35" s="364">
        <v>8.2598039215686256</v>
      </c>
      <c r="E35" s="364">
        <v>0.41666666666666669</v>
      </c>
      <c r="F35" s="364">
        <v>4.0931372549019605</v>
      </c>
      <c r="G35" s="364">
        <v>10.602941176470589</v>
      </c>
      <c r="H35" s="364">
        <v>0.83333333333333337</v>
      </c>
      <c r="I35" s="364">
        <v>6.2875816993464051</v>
      </c>
      <c r="J35" s="364">
        <v>0.83333333333333337</v>
      </c>
      <c r="K35" s="364">
        <v>13.176470588235295</v>
      </c>
      <c r="L35" s="364">
        <v>14.168300653594773</v>
      </c>
      <c r="M35" s="364">
        <v>4.6209150326797381</v>
      </c>
      <c r="N35" s="364">
        <v>9.2892156862745097</v>
      </c>
      <c r="O35" s="364">
        <v>7.6486928104575167</v>
      </c>
      <c r="P35" s="364">
        <v>16.166666666666668</v>
      </c>
      <c r="Q35" s="364">
        <v>1.1764705882352942</v>
      </c>
      <c r="R35" s="364">
        <v>2.4264705882352939</v>
      </c>
      <c r="AC35" s="181"/>
      <c r="AD35" s="181"/>
      <c r="AE35" s="239"/>
      <c r="AF35" s="181"/>
      <c r="AG35" s="239"/>
      <c r="AH35" s="181"/>
    </row>
    <row r="36" spans="3:34" x14ac:dyDescent="0.25">
      <c r="C36" s="177">
        <v>42522</v>
      </c>
      <c r="D36" s="364">
        <v>13.142988189427818</v>
      </c>
      <c r="E36" s="364">
        <v>2.2657952069716778</v>
      </c>
      <c r="F36" s="364">
        <v>4.0442609792454984</v>
      </c>
      <c r="G36" s="364">
        <v>11.183350533195734</v>
      </c>
      <c r="H36" s="364">
        <v>2.2073156748079343</v>
      </c>
      <c r="I36" s="364">
        <v>3.420479302832244</v>
      </c>
      <c r="J36" s="364">
        <v>1.4230019493177388</v>
      </c>
      <c r="K36" s="364">
        <v>17.29044834307992</v>
      </c>
      <c r="L36" s="364">
        <v>12.207315674807937</v>
      </c>
      <c r="M36" s="364">
        <v>1.4814814814814816</v>
      </c>
      <c r="N36" s="364">
        <v>9.2730191491801399</v>
      </c>
      <c r="O36" s="364">
        <v>9.541337002637313</v>
      </c>
      <c r="P36" s="364">
        <v>12.148836142644191</v>
      </c>
      <c r="Q36" s="364">
        <v>0</v>
      </c>
      <c r="R36" s="364">
        <v>0.37037037037037041</v>
      </c>
      <c r="AC36" s="181"/>
      <c r="AD36" s="181"/>
      <c r="AE36" s="239"/>
      <c r="AF36" s="181"/>
      <c r="AG36" s="239"/>
      <c r="AH36" s="181"/>
    </row>
    <row r="37" spans="3:34" x14ac:dyDescent="0.25">
      <c r="C37" s="177">
        <v>42614</v>
      </c>
      <c r="D37" s="364">
        <v>9.2222222222222232</v>
      </c>
      <c r="E37" s="364">
        <v>0</v>
      </c>
      <c r="F37" s="364">
        <v>1.3333333333333333</v>
      </c>
      <c r="G37" s="364">
        <v>8.4920634920634921</v>
      </c>
      <c r="H37" s="364">
        <v>4.6031746031746037</v>
      </c>
      <c r="I37" s="364">
        <v>6.2222222222222223</v>
      </c>
      <c r="J37" s="364">
        <v>3.1111111111111112</v>
      </c>
      <c r="K37" s="364">
        <v>15.682539682539682</v>
      </c>
      <c r="L37" s="364">
        <v>15.444444444444445</v>
      </c>
      <c r="M37" s="364">
        <v>2.2222222222222223</v>
      </c>
      <c r="N37" s="364">
        <v>9.0476190476190474</v>
      </c>
      <c r="O37" s="364">
        <v>9.9841269841269842</v>
      </c>
      <c r="P37" s="364">
        <v>14.634920634920634</v>
      </c>
      <c r="Q37" s="364">
        <v>0</v>
      </c>
      <c r="R37" s="364">
        <v>0</v>
      </c>
      <c r="AC37" s="181"/>
      <c r="AD37" s="181"/>
      <c r="AE37" s="239"/>
      <c r="AF37" s="181"/>
      <c r="AG37" s="239"/>
      <c r="AH37" s="181"/>
    </row>
    <row r="38" spans="3:34" x14ac:dyDescent="0.25">
      <c r="C38" s="177">
        <v>42705</v>
      </c>
      <c r="D38" s="364">
        <v>7.0357142857142865</v>
      </c>
      <c r="E38" s="364">
        <v>2.2222222222222219</v>
      </c>
      <c r="F38" s="364">
        <v>0.41666666666666669</v>
      </c>
      <c r="G38" s="364">
        <v>7.5912698412698401</v>
      </c>
      <c r="H38" s="364">
        <v>4.0634920634920633</v>
      </c>
      <c r="I38" s="364">
        <v>6.7936507936507935</v>
      </c>
      <c r="J38" s="364">
        <v>0.95238095238095233</v>
      </c>
      <c r="K38" s="364">
        <v>19.499999999999996</v>
      </c>
      <c r="L38" s="364">
        <v>12.96031746031746</v>
      </c>
      <c r="M38" s="364">
        <v>2.7023809523809521</v>
      </c>
      <c r="N38" s="364">
        <v>9.4047619047619051</v>
      </c>
      <c r="O38" s="364">
        <v>13.460317460317459</v>
      </c>
      <c r="P38" s="364">
        <v>10.702380952380951</v>
      </c>
      <c r="Q38" s="364">
        <v>0.41666666666666669</v>
      </c>
      <c r="R38" s="364">
        <v>1.7777777777777777</v>
      </c>
      <c r="AC38" s="179"/>
      <c r="AD38" s="179"/>
      <c r="AE38" s="179"/>
      <c r="AF38" s="179"/>
      <c r="AG38" s="179"/>
      <c r="AH38" s="179"/>
    </row>
    <row r="39" spans="3:34" x14ac:dyDescent="0.25">
      <c r="C39" s="177">
        <v>42795</v>
      </c>
      <c r="D39" s="364">
        <v>8.4960317460317452</v>
      </c>
      <c r="E39" s="364">
        <v>2.083333333333333</v>
      </c>
      <c r="F39" s="364">
        <v>3.1746031746031744</v>
      </c>
      <c r="G39" s="364">
        <v>6.5912698412698409</v>
      </c>
      <c r="H39" s="364">
        <v>3.4166666666666665</v>
      </c>
      <c r="I39" s="364">
        <v>3.5555555555555554</v>
      </c>
      <c r="J39" s="364">
        <v>3.1746031746031744</v>
      </c>
      <c r="K39" s="364">
        <v>19.611111111111114</v>
      </c>
      <c r="L39" s="364">
        <v>16.051587301587301</v>
      </c>
      <c r="M39" s="364">
        <v>2.666666666666667</v>
      </c>
      <c r="N39" s="364">
        <v>6.7936507936507935</v>
      </c>
      <c r="O39" s="364">
        <v>9.0793650793650791</v>
      </c>
      <c r="P39" s="364">
        <v>13.083333333333332</v>
      </c>
      <c r="Q39" s="364">
        <v>0.44444444444444442</v>
      </c>
      <c r="R39" s="364">
        <v>1.7777777777777777</v>
      </c>
      <c r="AC39" s="181"/>
      <c r="AD39" s="181"/>
      <c r="AE39" s="181"/>
      <c r="AF39" s="181"/>
      <c r="AG39" s="181"/>
      <c r="AH39" s="181"/>
    </row>
    <row r="40" spans="3:34" x14ac:dyDescent="0.25">
      <c r="C40" s="177">
        <v>42887</v>
      </c>
      <c r="D40" s="364">
        <v>9.2690058479532169</v>
      </c>
      <c r="E40" s="365">
        <v>1.4692982456140351</v>
      </c>
      <c r="F40" s="365">
        <v>5.6700779727095512</v>
      </c>
      <c r="G40" s="365">
        <v>7.3489278752436649</v>
      </c>
      <c r="H40" s="365">
        <v>3.7841130604288495</v>
      </c>
      <c r="I40" s="365">
        <v>2.7192982456140351</v>
      </c>
      <c r="J40" s="366">
        <v>2.9385964912280702</v>
      </c>
      <c r="K40" s="364">
        <v>15.046296296296296</v>
      </c>
      <c r="L40" s="364">
        <v>13.238304093567251</v>
      </c>
      <c r="M40" s="364">
        <v>1.4692982456140351</v>
      </c>
      <c r="N40" s="364">
        <v>6.9322612085769979</v>
      </c>
      <c r="O40" s="364">
        <v>11.712962962962964</v>
      </c>
      <c r="P40" s="364">
        <v>15.484892787524368</v>
      </c>
      <c r="Q40" s="364">
        <v>0.83333333333333337</v>
      </c>
      <c r="R40" s="364">
        <v>2.083333333333333</v>
      </c>
    </row>
    <row r="41" spans="3:34" x14ac:dyDescent="0.25">
      <c r="C41" s="177" t="s">
        <v>208</v>
      </c>
      <c r="D41" s="367">
        <f>+_xlfn.RANK.EQ(D40,$D40:$R40,0)</f>
        <v>5</v>
      </c>
      <c r="E41" s="367">
        <f t="shared" ref="E41:R41" si="0">+_xlfn.RANK.EQ(E40,$D40:$R40,0)</f>
        <v>13</v>
      </c>
      <c r="F41" s="367">
        <f t="shared" si="0"/>
        <v>8</v>
      </c>
      <c r="G41" s="367">
        <f t="shared" si="0"/>
        <v>6</v>
      </c>
      <c r="H41" s="367">
        <f t="shared" si="0"/>
        <v>9</v>
      </c>
      <c r="I41" s="367">
        <f t="shared" si="0"/>
        <v>11</v>
      </c>
      <c r="J41" s="367">
        <f t="shared" si="0"/>
        <v>10</v>
      </c>
      <c r="K41" s="367">
        <f t="shared" si="0"/>
        <v>2</v>
      </c>
      <c r="L41" s="367">
        <f t="shared" si="0"/>
        <v>3</v>
      </c>
      <c r="M41" s="367">
        <f t="shared" si="0"/>
        <v>13</v>
      </c>
      <c r="N41" s="367">
        <f t="shared" si="0"/>
        <v>7</v>
      </c>
      <c r="O41" s="367">
        <f t="shared" si="0"/>
        <v>4</v>
      </c>
      <c r="P41" s="367">
        <f t="shared" si="0"/>
        <v>1</v>
      </c>
      <c r="Q41" s="367">
        <f t="shared" si="0"/>
        <v>15</v>
      </c>
      <c r="R41" s="367">
        <f t="shared" si="0"/>
        <v>12</v>
      </c>
    </row>
    <row r="42" spans="3:34" x14ac:dyDescent="0.25">
      <c r="C42" s="107"/>
      <c r="D42" s="107"/>
      <c r="E42" s="171"/>
      <c r="J42" s="182"/>
    </row>
    <row r="43" spans="3:34" ht="15" customHeight="1" x14ac:dyDescent="0.25">
      <c r="F43" s="380" t="s">
        <v>92</v>
      </c>
      <c r="G43" s="380"/>
      <c r="H43" s="380"/>
      <c r="I43" s="380"/>
      <c r="J43" s="380"/>
      <c r="K43" s="380"/>
      <c r="L43" s="380"/>
      <c r="M43" s="380"/>
    </row>
    <row r="45" spans="3:34" x14ac:dyDescent="0.25">
      <c r="F45" s="6" t="s">
        <v>93</v>
      </c>
    </row>
    <row r="46" spans="3:34" hidden="1" x14ac:dyDescent="0.25"/>
    <row r="47" spans="3:34" hidden="1" x14ac:dyDescent="0.25"/>
    <row r="48" spans="3:34" hidden="1" x14ac:dyDescent="0.25"/>
    <row r="49" spans="3:18" hidden="1" x14ac:dyDescent="0.25"/>
    <row r="50" spans="3:18" hidden="1" x14ac:dyDescent="0.25"/>
    <row r="51" spans="3:18" hidden="1" x14ac:dyDescent="0.25"/>
    <row r="52" spans="3:18" hidden="1" x14ac:dyDescent="0.25"/>
    <row r="53" spans="3:18" hidden="1" x14ac:dyDescent="0.25"/>
    <row r="54" spans="3:18" hidden="1" x14ac:dyDescent="0.25"/>
    <row r="55" spans="3:18" hidden="1" x14ac:dyDescent="0.25"/>
    <row r="56" spans="3:18" hidden="1" x14ac:dyDescent="0.25"/>
    <row r="57" spans="3:18" hidden="1" x14ac:dyDescent="0.25"/>
    <row r="58" spans="3:18" x14ac:dyDescent="0.25">
      <c r="C58" s="175" t="s">
        <v>1</v>
      </c>
      <c r="D58" s="175"/>
      <c r="E58" s="175"/>
    </row>
    <row r="59" spans="3:18" x14ac:dyDescent="0.25">
      <c r="D59" s="6" t="s">
        <v>89</v>
      </c>
      <c r="E59" s="6" t="s">
        <v>198</v>
      </c>
      <c r="F59" s="6" t="s">
        <v>199</v>
      </c>
      <c r="G59" s="6" t="s">
        <v>200</v>
      </c>
      <c r="H59" s="6" t="s">
        <v>201</v>
      </c>
      <c r="I59" s="6" t="s">
        <v>202</v>
      </c>
      <c r="J59" s="6" t="s">
        <v>203</v>
      </c>
      <c r="K59" s="6" t="s">
        <v>88</v>
      </c>
      <c r="L59" s="6" t="s">
        <v>90</v>
      </c>
      <c r="M59" s="6" t="s">
        <v>204</v>
      </c>
      <c r="N59" s="6" t="s">
        <v>91</v>
      </c>
      <c r="O59" s="6" t="s">
        <v>205</v>
      </c>
      <c r="P59" s="6" t="s">
        <v>206</v>
      </c>
      <c r="Q59" s="6" t="s">
        <v>207</v>
      </c>
      <c r="R59" s="6" t="s">
        <v>15</v>
      </c>
    </row>
    <row r="60" spans="3:18" x14ac:dyDescent="0.25">
      <c r="C60" s="177">
        <v>39539</v>
      </c>
      <c r="D60" s="178">
        <v>8.235294117647058</v>
      </c>
      <c r="E60" s="178"/>
      <c r="F60" s="178"/>
      <c r="G60" s="178"/>
      <c r="H60" s="179"/>
      <c r="I60" s="179"/>
      <c r="J60" s="180"/>
      <c r="K60" s="364">
        <v>14.509803921568626</v>
      </c>
      <c r="L60" s="364">
        <v>22.352941176470587</v>
      </c>
      <c r="N60" s="364">
        <v>5.0971473495058399</v>
      </c>
      <c r="P60" s="364">
        <v>1.1764705882352942</v>
      </c>
    </row>
    <row r="61" spans="3:18" x14ac:dyDescent="0.25">
      <c r="C61" s="177">
        <v>39630</v>
      </c>
      <c r="D61" s="178">
        <v>10.075319016495488</v>
      </c>
      <c r="E61" s="178"/>
      <c r="F61" s="178"/>
      <c r="G61" s="178"/>
      <c r="H61" s="178"/>
      <c r="I61" s="179"/>
      <c r="J61" s="179"/>
      <c r="K61" s="364">
        <v>14.508624502432552</v>
      </c>
      <c r="L61" s="364">
        <v>20.890002784739625</v>
      </c>
      <c r="N61" s="364">
        <v>4.3</v>
      </c>
      <c r="P61" s="364">
        <v>4.9613576424721932</v>
      </c>
    </row>
    <row r="62" spans="3:18" x14ac:dyDescent="0.25">
      <c r="C62" s="177">
        <v>39722</v>
      </c>
      <c r="D62" s="364">
        <v>11.763347763347763</v>
      </c>
      <c r="E62" s="366">
        <v>0</v>
      </c>
      <c r="F62" s="366">
        <v>3.8585858585858586</v>
      </c>
      <c r="G62" s="366">
        <v>9.24098124098124</v>
      </c>
      <c r="H62" s="366">
        <v>9.8614718614718626</v>
      </c>
      <c r="I62" s="366">
        <v>9.9249639249639259</v>
      </c>
      <c r="J62" s="366">
        <v>1.875901875901876</v>
      </c>
      <c r="K62" s="364">
        <v>11.78066378066378</v>
      </c>
      <c r="L62" s="364">
        <v>18.112554112554111</v>
      </c>
      <c r="M62" s="364">
        <v>0.95238095238095244</v>
      </c>
      <c r="N62" s="364">
        <v>1.5584415584415585</v>
      </c>
      <c r="O62" s="364">
        <v>9.5757575757575779</v>
      </c>
      <c r="P62" s="364">
        <v>4.4617604617604618</v>
      </c>
      <c r="Q62" s="364">
        <v>0.66666666666666663</v>
      </c>
      <c r="R62" s="364">
        <v>6.366522366522366</v>
      </c>
    </row>
    <row r="63" spans="3:18" x14ac:dyDescent="0.25">
      <c r="C63" s="177">
        <v>39873</v>
      </c>
      <c r="D63" s="364">
        <v>14.035087719298245</v>
      </c>
      <c r="E63" s="366">
        <v>0</v>
      </c>
      <c r="F63" s="366">
        <v>4.9122807017543861</v>
      </c>
      <c r="G63" s="366">
        <v>12.280701754385964</v>
      </c>
      <c r="H63" s="366">
        <v>12.280701754385968</v>
      </c>
      <c r="I63" s="366">
        <v>4.9122807017543861</v>
      </c>
      <c r="J63" s="366">
        <v>3.1578947368421053</v>
      </c>
      <c r="K63" s="364">
        <v>13.684210526315788</v>
      </c>
      <c r="L63" s="364">
        <v>17.543859649122805</v>
      </c>
      <c r="M63" s="364">
        <v>0</v>
      </c>
      <c r="N63" s="364">
        <v>2.4561403508771931</v>
      </c>
      <c r="O63" s="364">
        <v>7.0175438596491224</v>
      </c>
      <c r="P63" s="364">
        <v>2.807017543859649</v>
      </c>
      <c r="Q63" s="364">
        <v>1.4035087719298245</v>
      </c>
      <c r="R63" s="364">
        <v>3.5087719298245612</v>
      </c>
    </row>
    <row r="64" spans="3:18" x14ac:dyDescent="0.25">
      <c r="C64" s="177">
        <v>39965</v>
      </c>
      <c r="D64" s="364">
        <v>12.355889724310778</v>
      </c>
      <c r="E64" s="366">
        <v>1.2857142857142858</v>
      </c>
      <c r="F64" s="366">
        <v>4.0701754385964906</v>
      </c>
      <c r="G64" s="366">
        <v>11.283208020050125</v>
      </c>
      <c r="H64" s="366">
        <v>12.255639097744361</v>
      </c>
      <c r="I64" s="366">
        <v>4.5238095238095237</v>
      </c>
      <c r="J64" s="366">
        <v>1.6666666666666667</v>
      </c>
      <c r="K64" s="364">
        <v>13.759398496240602</v>
      </c>
      <c r="L64" s="364">
        <v>18.854636591478695</v>
      </c>
      <c r="M64" s="364">
        <v>0</v>
      </c>
      <c r="N64" s="364">
        <v>2.070175438596491</v>
      </c>
      <c r="O64" s="364">
        <v>5.0927318295739346</v>
      </c>
      <c r="P64" s="364">
        <v>11.781954887218046</v>
      </c>
      <c r="Q64" s="364">
        <v>0.33333333333333331</v>
      </c>
      <c r="R64" s="364">
        <v>0.66666666666666663</v>
      </c>
    </row>
    <row r="65" spans="3:18" x14ac:dyDescent="0.25">
      <c r="C65" s="177">
        <v>40057</v>
      </c>
      <c r="D65" s="364">
        <v>10.857048748353098</v>
      </c>
      <c r="E65" s="366">
        <v>0.27777777777777779</v>
      </c>
      <c r="F65" s="366">
        <v>5.6776460254721126</v>
      </c>
      <c r="G65" s="366">
        <v>10.841583537235712</v>
      </c>
      <c r="H65" s="366">
        <v>9.933370976849238</v>
      </c>
      <c r="I65" s="366">
        <v>3.9534161490683228</v>
      </c>
      <c r="J65" s="366">
        <v>4.1987263943785678</v>
      </c>
      <c r="K65" s="364">
        <v>10.259332454984628</v>
      </c>
      <c r="L65" s="364">
        <v>19.548811092289352</v>
      </c>
      <c r="M65" s="364">
        <v>1.7929292929292926</v>
      </c>
      <c r="N65" s="364">
        <v>2.6031746031746033</v>
      </c>
      <c r="O65" s="364">
        <v>4.2425810904071772</v>
      </c>
      <c r="P65" s="364">
        <v>13.599316142794402</v>
      </c>
      <c r="Q65" s="364">
        <v>0.27777777777777779</v>
      </c>
      <c r="R65" s="364">
        <v>1.9365079365079363</v>
      </c>
    </row>
    <row r="66" spans="3:18" x14ac:dyDescent="0.25">
      <c r="C66" s="177">
        <v>40148</v>
      </c>
      <c r="D66" s="364">
        <v>12.727272727272728</v>
      </c>
      <c r="E66" s="366">
        <v>1.2121212121212122</v>
      </c>
      <c r="F66" s="366">
        <v>4.8484848484848486</v>
      </c>
      <c r="G66" s="366">
        <v>14.848484848484853</v>
      </c>
      <c r="H66" s="366">
        <v>10</v>
      </c>
      <c r="I66" s="366">
        <v>4.8484848484848477</v>
      </c>
      <c r="J66" s="366">
        <v>2.7272727272727271</v>
      </c>
      <c r="K66" s="364">
        <v>13.030303030303028</v>
      </c>
      <c r="L66" s="364">
        <v>17.878787878787879</v>
      </c>
      <c r="M66" s="364">
        <v>1.5151515151515151</v>
      </c>
      <c r="N66" s="364">
        <v>3.6363636363636362</v>
      </c>
      <c r="O66" s="364">
        <v>3.3333333333333335</v>
      </c>
      <c r="P66" s="364">
        <v>7.5757575757575761</v>
      </c>
      <c r="Q66" s="364">
        <v>0.60606060606060608</v>
      </c>
      <c r="R66" s="364">
        <v>1.2121212121212122</v>
      </c>
    </row>
    <row r="67" spans="3:18" x14ac:dyDescent="0.25">
      <c r="C67" s="177">
        <v>40238</v>
      </c>
      <c r="D67" s="364">
        <v>13.030303030303028</v>
      </c>
      <c r="E67" s="366">
        <v>2.1212121212121215</v>
      </c>
      <c r="F67" s="366">
        <v>3.9393939393939399</v>
      </c>
      <c r="G67" s="366">
        <v>6.9696969696969706</v>
      </c>
      <c r="H67" s="366">
        <v>8.4848484848484862</v>
      </c>
      <c r="I67" s="366">
        <v>8.7878787878787872</v>
      </c>
      <c r="J67" s="366">
        <v>1.2121212121212122</v>
      </c>
      <c r="K67" s="364">
        <v>15.454545454545453</v>
      </c>
      <c r="L67" s="364">
        <v>18.181818181818183</v>
      </c>
      <c r="M67" s="364">
        <v>1.5151515151515151</v>
      </c>
      <c r="N67" s="364">
        <v>3.0303030303030307</v>
      </c>
      <c r="O67" s="364">
        <v>5.1515151515151523</v>
      </c>
      <c r="P67" s="364">
        <v>10</v>
      </c>
      <c r="Q67" s="364">
        <v>0.30303030303030304</v>
      </c>
      <c r="R67" s="364">
        <v>1.8181818181818181</v>
      </c>
    </row>
    <row r="68" spans="3:18" x14ac:dyDescent="0.25">
      <c r="C68" s="177">
        <v>40330</v>
      </c>
      <c r="D68" s="364">
        <v>11.481481481481481</v>
      </c>
      <c r="E68" s="366">
        <v>1.1111111111111112</v>
      </c>
      <c r="F68" s="366">
        <v>4.4444444444444446</v>
      </c>
      <c r="G68" s="366">
        <v>11.481481481481483</v>
      </c>
      <c r="H68" s="366">
        <v>9.2592592592592595</v>
      </c>
      <c r="I68" s="366">
        <v>5.9259259259259265</v>
      </c>
      <c r="J68" s="366">
        <v>1.1111111111111112</v>
      </c>
      <c r="K68" s="364">
        <v>17.777777777777779</v>
      </c>
      <c r="L68" s="364">
        <v>14.444444444444448</v>
      </c>
      <c r="M68" s="364">
        <v>2.5925925925925926</v>
      </c>
      <c r="N68" s="364">
        <v>3.3333333333333339</v>
      </c>
      <c r="O68" s="364">
        <v>2.5925925925925926</v>
      </c>
      <c r="P68" s="364">
        <v>12.222222222222221</v>
      </c>
      <c r="Q68" s="364">
        <v>0</v>
      </c>
      <c r="R68" s="364">
        <v>2.2222222222222223</v>
      </c>
    </row>
    <row r="69" spans="3:18" x14ac:dyDescent="0.25">
      <c r="C69" s="177">
        <v>40422</v>
      </c>
      <c r="D69" s="364">
        <v>7.6654053434239202</v>
      </c>
      <c r="E69" s="366">
        <v>1.1111111111111112</v>
      </c>
      <c r="F69" s="366">
        <v>3.751863318426786</v>
      </c>
      <c r="G69" s="366">
        <v>11.429881894278179</v>
      </c>
      <c r="H69" s="366">
        <v>7.2732484806788218</v>
      </c>
      <c r="I69" s="366">
        <v>6.6494668042655647</v>
      </c>
      <c r="J69" s="366">
        <v>1.8736383442265796</v>
      </c>
      <c r="K69" s="364">
        <v>20.740740740740744</v>
      </c>
      <c r="L69" s="364">
        <v>14.819401444788442</v>
      </c>
      <c r="M69" s="364">
        <v>4.4662309368191728</v>
      </c>
      <c r="N69" s="364">
        <v>1.4035087719298245</v>
      </c>
      <c r="O69" s="364">
        <v>1.5032679738562091</v>
      </c>
      <c r="P69" s="364">
        <v>15.43859649122807</v>
      </c>
      <c r="Q69" s="364">
        <v>0</v>
      </c>
      <c r="R69" s="364">
        <v>1.8736383442265796</v>
      </c>
    </row>
    <row r="70" spans="3:18" x14ac:dyDescent="0.25">
      <c r="C70" s="177">
        <v>40513</v>
      </c>
      <c r="D70" s="364">
        <v>12.184382524939801</v>
      </c>
      <c r="E70" s="366">
        <v>0</v>
      </c>
      <c r="F70" s="366">
        <v>5.9133126934984519</v>
      </c>
      <c r="G70" s="366">
        <v>8.0575622061690186</v>
      </c>
      <c r="H70" s="366">
        <v>4.8801742919389977</v>
      </c>
      <c r="I70" s="366">
        <v>5.9006994610709782</v>
      </c>
      <c r="J70" s="366">
        <v>1.9172113289760349</v>
      </c>
      <c r="K70" s="364">
        <v>22.489393418185987</v>
      </c>
      <c r="L70" s="364">
        <v>15.231051484921455</v>
      </c>
      <c r="M70" s="364">
        <v>2.144249512670565</v>
      </c>
      <c r="N70" s="364">
        <v>1.1764705882352942</v>
      </c>
      <c r="O70" s="364">
        <v>3.028322440087146</v>
      </c>
      <c r="P70" s="364">
        <v>13.678477238848757</v>
      </c>
      <c r="Q70" s="364">
        <v>2.2222222222222223</v>
      </c>
      <c r="R70" s="364">
        <v>1.1764705882352942</v>
      </c>
    </row>
    <row r="71" spans="3:18" x14ac:dyDescent="0.25">
      <c r="C71" s="177">
        <v>40603</v>
      </c>
      <c r="D71" s="364">
        <v>14.166666666666666</v>
      </c>
      <c r="E71" s="366">
        <v>0</v>
      </c>
      <c r="F71" s="366">
        <v>2.9166666666666665</v>
      </c>
      <c r="G71" s="366">
        <v>7.5</v>
      </c>
      <c r="H71" s="366">
        <v>2.0833333333333335</v>
      </c>
      <c r="I71" s="366">
        <v>9.1666666666666661</v>
      </c>
      <c r="J71" s="366">
        <v>2.5</v>
      </c>
      <c r="K71" s="364">
        <v>19.166666666666668</v>
      </c>
      <c r="L71" s="364">
        <v>12.5</v>
      </c>
      <c r="M71" s="364">
        <v>2.5</v>
      </c>
      <c r="N71" s="364">
        <v>5</v>
      </c>
      <c r="O71" s="364">
        <v>7.5</v>
      </c>
      <c r="P71" s="364">
        <v>12.916666666666668</v>
      </c>
      <c r="Q71" s="364">
        <v>0</v>
      </c>
      <c r="R71" s="364">
        <v>2.083333333333333</v>
      </c>
    </row>
    <row r="72" spans="3:18" x14ac:dyDescent="0.25">
      <c r="C72" s="177">
        <v>40695</v>
      </c>
      <c r="D72" s="364">
        <v>9.1666666666666661</v>
      </c>
      <c r="E72" s="366">
        <v>1.6666666666666667</v>
      </c>
      <c r="F72" s="366">
        <v>3.75</v>
      </c>
      <c r="G72" s="366">
        <v>9.1666666666666661</v>
      </c>
      <c r="H72" s="366">
        <v>4.166666666666667</v>
      </c>
      <c r="I72" s="366">
        <v>8.3333333333333321</v>
      </c>
      <c r="J72" s="366">
        <v>1.6666666666666667</v>
      </c>
      <c r="K72" s="364">
        <v>19.166666666666664</v>
      </c>
      <c r="L72" s="364">
        <v>14.583333333333334</v>
      </c>
      <c r="M72" s="364">
        <v>4.166666666666667</v>
      </c>
      <c r="N72" s="364">
        <v>3.3333333333333335</v>
      </c>
      <c r="O72" s="364">
        <v>5</v>
      </c>
      <c r="P72" s="364">
        <v>11.25</v>
      </c>
      <c r="Q72" s="364">
        <v>2.083333333333333</v>
      </c>
      <c r="R72" s="364">
        <v>2.5</v>
      </c>
    </row>
    <row r="73" spans="3:18" x14ac:dyDescent="0.25">
      <c r="C73" s="177">
        <v>40787</v>
      </c>
      <c r="D73" s="364">
        <v>10.476190476190476</v>
      </c>
      <c r="E73" s="366">
        <v>0</v>
      </c>
      <c r="F73" s="366">
        <v>0.95238095238095233</v>
      </c>
      <c r="G73" s="366">
        <v>14.761904761904763</v>
      </c>
      <c r="H73" s="366">
        <v>3.8095238095238098</v>
      </c>
      <c r="I73" s="366">
        <v>7.6190476190476195</v>
      </c>
      <c r="J73" s="366">
        <v>0.47619047619047616</v>
      </c>
      <c r="K73" s="369">
        <v>18.571428571428569</v>
      </c>
      <c r="L73" s="364">
        <v>18.571428571428573</v>
      </c>
      <c r="M73" s="364">
        <v>1.4285714285714286</v>
      </c>
      <c r="N73" s="364">
        <v>3.3333333333333335</v>
      </c>
      <c r="O73" s="364">
        <v>4.7619047619047619</v>
      </c>
      <c r="P73" s="364">
        <v>13.80952380952381</v>
      </c>
      <c r="Q73" s="364">
        <v>0.95238095238095233</v>
      </c>
      <c r="R73" s="364">
        <v>0.47619047619047616</v>
      </c>
    </row>
    <row r="74" spans="3:18" x14ac:dyDescent="0.25">
      <c r="C74" s="177">
        <v>40878</v>
      </c>
      <c r="D74" s="364">
        <v>10</v>
      </c>
      <c r="E74" s="366">
        <v>0</v>
      </c>
      <c r="F74" s="366">
        <v>2.8571428571428572</v>
      </c>
      <c r="G74" s="366">
        <v>9.0476190476190474</v>
      </c>
      <c r="H74" s="366">
        <v>7.1428571428571423</v>
      </c>
      <c r="I74" s="366">
        <v>7.1428571428571423</v>
      </c>
      <c r="J74" s="366">
        <v>0.95238095238095233</v>
      </c>
      <c r="K74" s="369">
        <v>18.571428571428573</v>
      </c>
      <c r="L74" s="364">
        <v>17.619047619047617</v>
      </c>
      <c r="M74" s="364">
        <v>0.47619047619047616</v>
      </c>
      <c r="N74" s="364">
        <v>2.3809523809523809</v>
      </c>
      <c r="O74" s="364">
        <v>6.1904761904761898</v>
      </c>
      <c r="P74" s="364">
        <v>17.142857142857142</v>
      </c>
      <c r="Q74" s="364">
        <v>0.47619047619047616</v>
      </c>
      <c r="R74" s="364">
        <v>0</v>
      </c>
    </row>
    <row r="75" spans="3:18" x14ac:dyDescent="0.25">
      <c r="C75" s="177">
        <v>40969</v>
      </c>
      <c r="D75" s="364">
        <v>8</v>
      </c>
      <c r="E75" s="366">
        <v>0.88888888888888884</v>
      </c>
      <c r="F75" s="366">
        <v>0</v>
      </c>
      <c r="G75" s="366">
        <v>8.4444444444444446</v>
      </c>
      <c r="H75" s="366">
        <v>4.4444444444444446</v>
      </c>
      <c r="I75" s="366">
        <v>5.3333333333333339</v>
      </c>
      <c r="J75" s="366">
        <v>2.666666666666667</v>
      </c>
      <c r="K75" s="369">
        <v>20.888888888888889</v>
      </c>
      <c r="L75" s="364">
        <v>19.555555555555557</v>
      </c>
      <c r="M75" s="364">
        <v>3.5555555555555554</v>
      </c>
      <c r="N75" s="364">
        <v>4.8888888888888893</v>
      </c>
      <c r="O75" s="364">
        <v>5.3333333333333339</v>
      </c>
      <c r="P75" s="364">
        <v>15.111111111111109</v>
      </c>
      <c r="Q75" s="364">
        <v>0.88888888888888884</v>
      </c>
      <c r="R75" s="364">
        <v>0</v>
      </c>
    </row>
    <row r="76" spans="3:18" x14ac:dyDescent="0.25">
      <c r="C76" s="177">
        <v>41061</v>
      </c>
      <c r="D76" s="364">
        <v>9.7908496732026151</v>
      </c>
      <c r="E76" s="366">
        <v>0.95238095238095233</v>
      </c>
      <c r="F76" s="366">
        <v>2.3809523809523809</v>
      </c>
      <c r="G76" s="366">
        <v>6.3753501400560229</v>
      </c>
      <c r="H76" s="366">
        <v>1.8095238095238095</v>
      </c>
      <c r="I76" s="366">
        <v>8.420168067226891</v>
      </c>
      <c r="J76" s="366">
        <v>3.5555555555555554</v>
      </c>
      <c r="K76" s="369">
        <v>18.140056022408963</v>
      </c>
      <c r="L76" s="364">
        <v>15.671335200746963</v>
      </c>
      <c r="M76" s="364">
        <v>5.1876750700280114</v>
      </c>
      <c r="N76" s="364">
        <v>3.2380952380952377</v>
      </c>
      <c r="O76" s="364">
        <v>5.6638655462184886</v>
      </c>
      <c r="P76" s="364">
        <v>17.861811391223156</v>
      </c>
      <c r="Q76" s="364">
        <v>0.47619047619047616</v>
      </c>
      <c r="R76" s="364">
        <v>0.47619047619047616</v>
      </c>
    </row>
    <row r="77" spans="3:18" x14ac:dyDescent="0.25">
      <c r="C77" s="177">
        <v>41153</v>
      </c>
      <c r="D77" s="364">
        <v>7.6923076923076925</v>
      </c>
      <c r="E77" s="366">
        <v>1.0256410256410255</v>
      </c>
      <c r="F77" s="366">
        <v>2.0512820512820511</v>
      </c>
      <c r="G77" s="366">
        <v>4.6153846153846159</v>
      </c>
      <c r="H77" s="366">
        <v>4.615384615384615</v>
      </c>
      <c r="I77" s="366">
        <v>8.2051282051282062</v>
      </c>
      <c r="J77" s="366">
        <v>1.0256410256410255</v>
      </c>
      <c r="K77" s="369">
        <v>20.512820512820511</v>
      </c>
      <c r="L77" s="364">
        <v>20</v>
      </c>
      <c r="M77" s="364">
        <v>3.5897435897435894</v>
      </c>
      <c r="N77" s="364">
        <v>3.0769230769230771</v>
      </c>
      <c r="O77" s="364">
        <v>4.1025641025641022</v>
      </c>
      <c r="P77" s="364">
        <v>19.487179487179489</v>
      </c>
      <c r="Q77" s="364">
        <v>0</v>
      </c>
      <c r="R77" s="364">
        <v>0</v>
      </c>
    </row>
    <row r="78" spans="3:18" x14ac:dyDescent="0.25">
      <c r="C78" s="177">
        <v>41244</v>
      </c>
      <c r="D78" s="364">
        <v>12.198412698412698</v>
      </c>
      <c r="E78" s="366">
        <v>2.7023809523809521</v>
      </c>
      <c r="F78" s="366">
        <v>0.83333333333333337</v>
      </c>
      <c r="G78" s="366">
        <v>8.0992063492063497</v>
      </c>
      <c r="H78" s="366">
        <v>1.3333333333333335</v>
      </c>
      <c r="I78" s="366">
        <v>3.5912698412698409</v>
      </c>
      <c r="J78" s="366">
        <v>0</v>
      </c>
      <c r="K78" s="369">
        <v>20.063492063492063</v>
      </c>
      <c r="L78" s="364">
        <v>18.829365079365083</v>
      </c>
      <c r="M78" s="364">
        <v>3.1111111111111112</v>
      </c>
      <c r="N78" s="364">
        <v>7.9444444444444446</v>
      </c>
      <c r="O78" s="364">
        <v>4.4523809523809526</v>
      </c>
      <c r="P78" s="364">
        <v>16.424603174603174</v>
      </c>
      <c r="Q78" s="364">
        <v>0</v>
      </c>
      <c r="R78" s="364">
        <v>0.41666666666666669</v>
      </c>
    </row>
    <row r="79" spans="3:18" x14ac:dyDescent="0.25">
      <c r="C79" s="177">
        <v>41334</v>
      </c>
      <c r="D79" s="364">
        <v>10</v>
      </c>
      <c r="E79" s="366">
        <v>1.6666666666666667</v>
      </c>
      <c r="F79" s="366">
        <v>5</v>
      </c>
      <c r="G79" s="366">
        <v>7.083333333333333</v>
      </c>
      <c r="H79" s="366">
        <v>5.416666666666667</v>
      </c>
      <c r="I79" s="366">
        <v>7.083333333333333</v>
      </c>
      <c r="J79" s="366">
        <v>0</v>
      </c>
      <c r="K79" s="369">
        <v>16.25</v>
      </c>
      <c r="L79" s="364">
        <v>19.166666666666668</v>
      </c>
      <c r="M79" s="364">
        <v>4.5833333333333339</v>
      </c>
      <c r="N79" s="364">
        <v>5.416666666666667</v>
      </c>
      <c r="O79" s="364">
        <v>3.7500000000000004</v>
      </c>
      <c r="P79" s="364">
        <v>14.583333333333334</v>
      </c>
      <c r="Q79" s="364">
        <v>0</v>
      </c>
      <c r="R79" s="364">
        <v>0</v>
      </c>
    </row>
    <row r="80" spans="3:18" x14ac:dyDescent="0.25">
      <c r="C80" s="177">
        <v>41426</v>
      </c>
      <c r="D80" s="364">
        <v>9.3333333333333339</v>
      </c>
      <c r="E80" s="366">
        <v>0.88888888888888884</v>
      </c>
      <c r="F80" s="366">
        <v>3.1111111111111112</v>
      </c>
      <c r="G80" s="366">
        <v>7.5555555555555554</v>
      </c>
      <c r="H80" s="366">
        <v>4.8888888888888893</v>
      </c>
      <c r="I80" s="366">
        <v>6.2222222222222223</v>
      </c>
      <c r="J80" s="366">
        <v>0</v>
      </c>
      <c r="K80" s="369">
        <v>19.111111111111111</v>
      </c>
      <c r="L80" s="364">
        <v>14.666666666666666</v>
      </c>
      <c r="M80" s="364">
        <v>4.4444444444444446</v>
      </c>
      <c r="N80" s="364">
        <v>9.3333333333333339</v>
      </c>
      <c r="O80" s="364">
        <v>3.1111111111111112</v>
      </c>
      <c r="P80" s="364">
        <v>16</v>
      </c>
      <c r="Q80" s="364">
        <v>0</v>
      </c>
      <c r="R80" s="364">
        <v>1.3333333333333335</v>
      </c>
    </row>
    <row r="81" spans="3:18" x14ac:dyDescent="0.25">
      <c r="C81" s="177">
        <v>41518</v>
      </c>
      <c r="D81" s="364">
        <v>10.294117647058822</v>
      </c>
      <c r="E81" s="366">
        <v>0.74074074074074081</v>
      </c>
      <c r="F81" s="366">
        <v>2.7723311546840956</v>
      </c>
      <c r="G81" s="366">
        <v>8.7309368191721131</v>
      </c>
      <c r="H81" s="366">
        <v>5.4684095860566453</v>
      </c>
      <c r="I81" s="366">
        <v>5.5174291938997815</v>
      </c>
      <c r="J81" s="366">
        <v>0.37037037037037041</v>
      </c>
      <c r="K81" s="369">
        <v>17.260348583877995</v>
      </c>
      <c r="L81" s="364">
        <v>12.946623093681916</v>
      </c>
      <c r="M81" s="364">
        <v>3.9705882352941173</v>
      </c>
      <c r="N81" s="364">
        <v>9.0250544662309355</v>
      </c>
      <c r="O81" s="364">
        <v>5.1034858387799575</v>
      </c>
      <c r="P81" s="364">
        <v>16.225490196078432</v>
      </c>
      <c r="Q81" s="364">
        <v>1.2037037037037037</v>
      </c>
      <c r="R81" s="364">
        <v>0.37037037037037041</v>
      </c>
    </row>
    <row r="82" spans="3:18" x14ac:dyDescent="0.25">
      <c r="C82" s="177">
        <v>41609</v>
      </c>
      <c r="D82" s="364">
        <v>9.7777777777777786</v>
      </c>
      <c r="E82" s="366">
        <v>0</v>
      </c>
      <c r="F82" s="366">
        <v>1.7777777777777777</v>
      </c>
      <c r="G82" s="366">
        <v>9.7777777777777786</v>
      </c>
      <c r="H82" s="366">
        <v>4.4444444444444446</v>
      </c>
      <c r="I82" s="366">
        <v>7.1111111111111107</v>
      </c>
      <c r="J82" s="366">
        <v>2.2222222222222219</v>
      </c>
      <c r="K82" s="369">
        <v>22.222222222222225</v>
      </c>
      <c r="L82" s="364">
        <v>11.111111111111112</v>
      </c>
      <c r="M82" s="364">
        <v>4.8888888888888893</v>
      </c>
      <c r="N82" s="364">
        <v>5.7777777777777777</v>
      </c>
      <c r="O82" s="364">
        <v>3.1111111111111112</v>
      </c>
      <c r="P82" s="364">
        <v>12.888888888888889</v>
      </c>
      <c r="Q82" s="364">
        <v>2.2222222222222223</v>
      </c>
      <c r="R82" s="364">
        <v>2.6666666666666665</v>
      </c>
    </row>
    <row r="83" spans="3:18" x14ac:dyDescent="0.25">
      <c r="C83" s="177">
        <v>41699</v>
      </c>
      <c r="D83" s="364">
        <v>4.6666666666666661</v>
      </c>
      <c r="E83" s="366">
        <v>0</v>
      </c>
      <c r="F83" s="366">
        <v>3.2996632996632997</v>
      </c>
      <c r="G83" s="366">
        <v>10.148148148148149</v>
      </c>
      <c r="H83" s="366">
        <v>3.1515151515151518</v>
      </c>
      <c r="I83" s="366">
        <v>5.1178451178451185</v>
      </c>
      <c r="J83" s="366">
        <v>0</v>
      </c>
      <c r="K83" s="369">
        <v>19.966329966329965</v>
      </c>
      <c r="L83" s="364">
        <v>15.265993265993266</v>
      </c>
      <c r="M83" s="364">
        <v>6</v>
      </c>
      <c r="N83" s="364">
        <v>6.6329966329966323</v>
      </c>
      <c r="O83" s="364">
        <v>3.1515151515151518</v>
      </c>
      <c r="P83" s="364">
        <v>20.45117845117845</v>
      </c>
      <c r="Q83" s="364">
        <v>0</v>
      </c>
      <c r="R83" s="364">
        <v>2.1481481481481484</v>
      </c>
    </row>
    <row r="84" spans="3:18" x14ac:dyDescent="0.25">
      <c r="C84" s="177">
        <v>41791</v>
      </c>
      <c r="D84" s="364">
        <v>4.2424242424242422</v>
      </c>
      <c r="E84" s="366">
        <v>1.2121212121212122</v>
      </c>
      <c r="F84" s="366">
        <v>0</v>
      </c>
      <c r="G84" s="366">
        <v>8.4848484848484862</v>
      </c>
      <c r="H84" s="366">
        <v>10.909090909090908</v>
      </c>
      <c r="I84" s="366">
        <v>7.2727272727272725</v>
      </c>
      <c r="J84" s="366">
        <v>1.2121212121212122</v>
      </c>
      <c r="K84" s="369">
        <v>13.333333333333334</v>
      </c>
      <c r="L84" s="364">
        <v>16.969696969696972</v>
      </c>
      <c r="M84" s="364">
        <v>7.2727272727272725</v>
      </c>
      <c r="N84" s="364">
        <v>3.0303030303030298</v>
      </c>
      <c r="O84" s="364">
        <v>2.4242424242424243</v>
      </c>
      <c r="P84" s="364">
        <v>21.212121212121211</v>
      </c>
      <c r="Q84" s="364">
        <v>0</v>
      </c>
      <c r="R84" s="364">
        <v>2.4242424242424243</v>
      </c>
    </row>
    <row r="85" spans="3:18" x14ac:dyDescent="0.25">
      <c r="C85" s="177">
        <v>41883</v>
      </c>
      <c r="D85" s="364">
        <v>10</v>
      </c>
      <c r="E85" s="366">
        <v>1.4285714285714284</v>
      </c>
      <c r="F85" s="366">
        <v>5.7142857142857144</v>
      </c>
      <c r="G85" s="366">
        <v>10.952380952380954</v>
      </c>
      <c r="H85" s="366">
        <v>8.5714285714285694</v>
      </c>
      <c r="I85" s="366">
        <v>2.8571428571428572</v>
      </c>
      <c r="J85" s="370">
        <v>0.47619047619047616</v>
      </c>
      <c r="K85" s="369">
        <v>16.19047619047619</v>
      </c>
      <c r="L85" s="364">
        <v>10</v>
      </c>
      <c r="M85" s="364">
        <v>5.7142857142857135</v>
      </c>
      <c r="N85" s="364">
        <v>8.5714285714285712</v>
      </c>
      <c r="O85" s="364">
        <v>4.2857142857142847</v>
      </c>
      <c r="P85" s="364">
        <v>11.904761904761905</v>
      </c>
      <c r="Q85" s="364">
        <v>2.3809523809523809</v>
      </c>
      <c r="R85" s="364">
        <v>0.95238095238095233</v>
      </c>
    </row>
    <row r="86" spans="3:18" x14ac:dyDescent="0.25">
      <c r="C86" s="177">
        <v>41974</v>
      </c>
      <c r="D86" s="364">
        <v>11.851851851851853</v>
      </c>
      <c r="E86" s="370">
        <v>0</v>
      </c>
      <c r="F86" s="370">
        <v>0</v>
      </c>
      <c r="G86" s="370">
        <v>11.851851851851853</v>
      </c>
      <c r="H86" s="370">
        <v>6.666666666666667</v>
      </c>
      <c r="I86" s="370">
        <v>1.4814814814814816</v>
      </c>
      <c r="J86" s="370">
        <v>0</v>
      </c>
      <c r="K86" s="369">
        <v>16.296296296296298</v>
      </c>
      <c r="L86" s="364">
        <v>17.037037037037038</v>
      </c>
      <c r="M86" s="364">
        <v>5.9259259259259265</v>
      </c>
      <c r="N86" s="364">
        <v>8.148148148148147</v>
      </c>
      <c r="O86" s="364">
        <v>2.2222222222222223</v>
      </c>
      <c r="P86" s="364">
        <v>17.777777777777779</v>
      </c>
      <c r="Q86" s="364">
        <v>0.74074074074074081</v>
      </c>
      <c r="R86" s="364">
        <v>0</v>
      </c>
    </row>
    <row r="87" spans="3:18" x14ac:dyDescent="0.25">
      <c r="C87" s="177">
        <v>42064</v>
      </c>
      <c r="D87" s="364">
        <v>4.4444444444444438</v>
      </c>
      <c r="E87" s="370">
        <v>3.7037037037037033</v>
      </c>
      <c r="F87" s="370">
        <v>4.4444444444444438</v>
      </c>
      <c r="G87" s="370">
        <v>2.9629629629629632</v>
      </c>
      <c r="H87" s="370">
        <v>5.1851851851851851</v>
      </c>
      <c r="I87" s="370">
        <v>4.4444444444444446</v>
      </c>
      <c r="J87" s="370">
        <v>0</v>
      </c>
      <c r="K87" s="369">
        <v>21.481481481481481</v>
      </c>
      <c r="L87" s="364">
        <v>15.555555555555555</v>
      </c>
      <c r="M87" s="364">
        <v>7.4074074074074083</v>
      </c>
      <c r="N87" s="364">
        <v>7.4074074074074066</v>
      </c>
      <c r="O87" s="364">
        <v>6.666666666666667</v>
      </c>
      <c r="P87" s="364">
        <v>14.814814814814813</v>
      </c>
      <c r="Q87" s="364">
        <v>1.4814814814814816</v>
      </c>
      <c r="R87" s="364">
        <v>0</v>
      </c>
    </row>
    <row r="88" spans="3:18" x14ac:dyDescent="0.25">
      <c r="C88" s="177">
        <v>42156</v>
      </c>
      <c r="D88" s="364">
        <v>11.904761904761905</v>
      </c>
      <c r="E88" s="370">
        <v>4.2857142857142856</v>
      </c>
      <c r="F88" s="370">
        <v>3.8095238095238093</v>
      </c>
      <c r="G88" s="370">
        <v>10</v>
      </c>
      <c r="H88" s="370">
        <v>6.666666666666667</v>
      </c>
      <c r="I88" s="370">
        <v>6.1904761904761907</v>
      </c>
      <c r="J88" s="370">
        <v>0.95238095238095233</v>
      </c>
      <c r="K88" s="369">
        <v>12.38095238095238</v>
      </c>
      <c r="L88" s="364">
        <v>12.857142857142859</v>
      </c>
      <c r="M88" s="364">
        <v>4.7619047619047619</v>
      </c>
      <c r="N88" s="364">
        <v>3.8095238095238093</v>
      </c>
      <c r="O88" s="364">
        <v>4.7619047619047619</v>
      </c>
      <c r="P88" s="364">
        <v>17.142857142857142</v>
      </c>
      <c r="Q88" s="364">
        <v>0</v>
      </c>
      <c r="R88" s="364">
        <v>0.47619047619047616</v>
      </c>
    </row>
    <row r="89" spans="3:18" x14ac:dyDescent="0.25">
      <c r="C89" s="177">
        <v>42248</v>
      </c>
      <c r="D89" s="364">
        <v>7.350427350427351</v>
      </c>
      <c r="E89" s="370">
        <v>2.5641025641025639</v>
      </c>
      <c r="F89" s="370">
        <v>1.4285714285714286</v>
      </c>
      <c r="G89" s="370">
        <v>6.6178266178266183</v>
      </c>
      <c r="H89" s="370">
        <v>4.1636141636141639</v>
      </c>
      <c r="I89" s="370">
        <v>2.2222222222222223</v>
      </c>
      <c r="J89" s="370">
        <v>1.4285714285714286</v>
      </c>
      <c r="K89" s="369">
        <v>19.035409035409035</v>
      </c>
      <c r="L89" s="364">
        <v>19.780219780219781</v>
      </c>
      <c r="M89" s="364">
        <v>6.0195360195360204</v>
      </c>
      <c r="N89" s="364">
        <v>6.0439560439560447</v>
      </c>
      <c r="O89" s="364">
        <v>6.1294261294261299</v>
      </c>
      <c r="P89" s="364">
        <v>17.216117216117219</v>
      </c>
      <c r="Q89" s="364">
        <v>0</v>
      </c>
      <c r="R89" s="364">
        <v>0</v>
      </c>
    </row>
    <row r="90" spans="3:18" x14ac:dyDescent="0.25">
      <c r="C90" s="177">
        <v>42339</v>
      </c>
      <c r="D90" s="364">
        <v>6.141414141414141</v>
      </c>
      <c r="E90" s="370">
        <v>1.7777777777777777</v>
      </c>
      <c r="F90" s="370">
        <v>3.3333333333333335</v>
      </c>
      <c r="G90" s="365">
        <v>9.1111111111111107</v>
      </c>
      <c r="H90" s="365">
        <v>5.1111111111111116</v>
      </c>
      <c r="I90" s="365">
        <v>3.3333333333333335</v>
      </c>
      <c r="J90" s="365">
        <v>0.66666666666666663</v>
      </c>
      <c r="K90" s="364">
        <v>19.313131313131311</v>
      </c>
      <c r="L90" s="364">
        <v>18.202020202020201</v>
      </c>
      <c r="M90" s="364">
        <v>6.8888888888888893</v>
      </c>
      <c r="N90" s="364">
        <v>3.0303030303030298</v>
      </c>
      <c r="O90" s="364">
        <v>6.8888888888888893</v>
      </c>
      <c r="P90" s="364">
        <v>15.535353535353536</v>
      </c>
      <c r="Q90" s="364">
        <v>0.66666666666666663</v>
      </c>
      <c r="R90" s="364">
        <v>0</v>
      </c>
    </row>
    <row r="91" spans="3:18" x14ac:dyDescent="0.25">
      <c r="C91" s="177">
        <v>42430</v>
      </c>
      <c r="D91" s="364">
        <v>14.232804232804236</v>
      </c>
      <c r="E91" s="370">
        <v>5.3439153439153442</v>
      </c>
      <c r="F91" s="370">
        <v>8.306878306878307</v>
      </c>
      <c r="G91" s="365">
        <v>8.1481481481481488</v>
      </c>
      <c r="H91" s="365">
        <v>5.5026455026455023</v>
      </c>
      <c r="I91" s="365">
        <v>2.3809523809523809</v>
      </c>
      <c r="J91" s="365">
        <v>2.9629629629629632</v>
      </c>
      <c r="K91" s="364">
        <v>13.80952380952381</v>
      </c>
      <c r="L91" s="364">
        <v>12.751322751322752</v>
      </c>
      <c r="M91" s="364">
        <v>5.9259259259259265</v>
      </c>
      <c r="N91" s="364">
        <v>6.2433862433862428</v>
      </c>
      <c r="O91" s="364">
        <v>2.9629629629629632</v>
      </c>
      <c r="P91" s="364">
        <v>9.9470899470899479</v>
      </c>
      <c r="Q91" s="364">
        <v>0</v>
      </c>
      <c r="R91" s="364">
        <v>1.4814814814814816</v>
      </c>
    </row>
    <row r="92" spans="3:18" x14ac:dyDescent="0.25">
      <c r="C92" s="177">
        <v>42522</v>
      </c>
      <c r="D92" s="364">
        <v>12.000000000000002</v>
      </c>
      <c r="E92" s="370">
        <v>2</v>
      </c>
      <c r="F92" s="370">
        <v>8.6666666666666661</v>
      </c>
      <c r="G92" s="365">
        <v>6</v>
      </c>
      <c r="H92" s="365">
        <v>3.9999999999999996</v>
      </c>
      <c r="I92" s="365">
        <v>1.3333333333333333</v>
      </c>
      <c r="J92" s="365">
        <v>0</v>
      </c>
      <c r="K92" s="364">
        <v>17.999999999999996</v>
      </c>
      <c r="L92" s="364">
        <v>20</v>
      </c>
      <c r="M92" s="364">
        <v>5.333333333333333</v>
      </c>
      <c r="N92" s="364">
        <v>6.666666666666667</v>
      </c>
      <c r="O92" s="364">
        <v>4</v>
      </c>
      <c r="P92" s="364">
        <v>11.333333333333334</v>
      </c>
      <c r="Q92" s="364">
        <v>0</v>
      </c>
      <c r="R92" s="364">
        <v>0.66666666666666663</v>
      </c>
    </row>
    <row r="93" spans="3:18" x14ac:dyDescent="0.25">
      <c r="C93" s="177">
        <v>42614</v>
      </c>
      <c r="D93" s="364">
        <v>13.888888888888889</v>
      </c>
      <c r="E93" s="370">
        <v>2.7380952380952381</v>
      </c>
      <c r="F93" s="370">
        <v>7.5</v>
      </c>
      <c r="G93" s="365">
        <v>4.1269841269841265</v>
      </c>
      <c r="H93" s="365">
        <v>5</v>
      </c>
      <c r="I93" s="365">
        <v>5.5555555555555554</v>
      </c>
      <c r="J93" s="365">
        <v>0</v>
      </c>
      <c r="K93" s="364">
        <v>18.531746031746032</v>
      </c>
      <c r="L93" s="364">
        <v>10.198412698412698</v>
      </c>
      <c r="M93" s="364">
        <v>8.3333333333333321</v>
      </c>
      <c r="N93" s="364">
        <v>2.2222222222222223</v>
      </c>
      <c r="O93" s="364">
        <v>4.4444444444444446</v>
      </c>
      <c r="P93" s="364">
        <v>14.404761904761903</v>
      </c>
      <c r="Q93" s="364">
        <v>0</v>
      </c>
      <c r="R93" s="364">
        <v>3.0555555555555558</v>
      </c>
    </row>
    <row r="94" spans="3:18" x14ac:dyDescent="0.25">
      <c r="C94" s="177">
        <v>42705</v>
      </c>
      <c r="D94" s="364">
        <v>10.363636363636363</v>
      </c>
      <c r="E94" s="370">
        <v>8.7407407407407405</v>
      </c>
      <c r="F94" s="370">
        <v>3.4074074074074074</v>
      </c>
      <c r="G94" s="365">
        <v>3.3333333333333335</v>
      </c>
      <c r="H94" s="365">
        <v>3.4074074074074074</v>
      </c>
      <c r="I94" s="365">
        <v>4.3636363636363633</v>
      </c>
      <c r="J94" s="365">
        <v>0</v>
      </c>
      <c r="K94" s="364">
        <v>19.454545454545453</v>
      </c>
      <c r="L94" s="364">
        <v>13.771043771043773</v>
      </c>
      <c r="M94" s="364">
        <v>10.666666666666666</v>
      </c>
      <c r="N94" s="364">
        <v>9.0909090909090917</v>
      </c>
      <c r="O94" s="364">
        <v>5.6296296296296298</v>
      </c>
      <c r="P94" s="364">
        <v>7.7710437710437699</v>
      </c>
      <c r="Q94" s="364">
        <v>0</v>
      </c>
      <c r="R94" s="364">
        <v>0</v>
      </c>
    </row>
    <row r="95" spans="3:18" x14ac:dyDescent="0.25">
      <c r="C95" s="177">
        <v>42795</v>
      </c>
      <c r="D95" s="364">
        <v>10</v>
      </c>
      <c r="E95" s="366">
        <v>1.3333333333333333</v>
      </c>
      <c r="F95" s="366">
        <v>0.66666666666666663</v>
      </c>
      <c r="G95" s="366">
        <v>6.666666666666667</v>
      </c>
      <c r="H95" s="366">
        <v>6</v>
      </c>
      <c r="I95" s="366">
        <v>3.3333333333333335</v>
      </c>
      <c r="J95" s="366">
        <v>0.66666666666666663</v>
      </c>
      <c r="K95" s="364">
        <v>18.666666666666664</v>
      </c>
      <c r="L95" s="364">
        <v>18</v>
      </c>
      <c r="M95" s="364">
        <v>7.333333333333333</v>
      </c>
      <c r="N95" s="364">
        <v>5.333333333333333</v>
      </c>
      <c r="O95" s="364">
        <v>6.666666666666667</v>
      </c>
      <c r="P95" s="364">
        <v>14.666666666666664</v>
      </c>
      <c r="Q95" s="364">
        <v>0.66666666666666663</v>
      </c>
      <c r="R95" s="364">
        <v>0</v>
      </c>
    </row>
    <row r="96" spans="3:18" x14ac:dyDescent="0.25">
      <c r="C96" s="177">
        <v>42887</v>
      </c>
      <c r="D96" s="364">
        <v>9.3333333333333339</v>
      </c>
      <c r="E96" s="366">
        <v>5.333333333333333</v>
      </c>
      <c r="F96" s="368">
        <v>6</v>
      </c>
      <c r="G96" s="368">
        <v>4.6666666666666661</v>
      </c>
      <c r="H96" s="368">
        <v>10</v>
      </c>
      <c r="I96" s="368">
        <v>0.66666666666666663</v>
      </c>
      <c r="J96" s="368">
        <v>2.6666666666666665</v>
      </c>
      <c r="K96" s="364">
        <v>17.333333333333332</v>
      </c>
      <c r="L96" s="364">
        <v>10.666666666666668</v>
      </c>
      <c r="M96" s="364">
        <v>4</v>
      </c>
      <c r="N96" s="364">
        <v>6.666666666666667</v>
      </c>
      <c r="O96" s="364">
        <v>4</v>
      </c>
      <c r="P96" s="364">
        <v>13.999999999999998</v>
      </c>
      <c r="Q96" s="364">
        <v>0</v>
      </c>
      <c r="R96" s="364">
        <v>4.6666666666666661</v>
      </c>
    </row>
    <row r="97" spans="3:18" x14ac:dyDescent="0.25">
      <c r="C97" s="177" t="s">
        <v>208</v>
      </c>
      <c r="D97" s="367">
        <f>+_xlfn.RANK.EQ(D96,$D96:$R96,0)</f>
        <v>5</v>
      </c>
      <c r="E97" s="367">
        <f t="shared" ref="E97" si="1">+_xlfn.RANK.EQ(E96,$D96:$R96,0)</f>
        <v>8</v>
      </c>
      <c r="F97" s="367">
        <f t="shared" ref="F97" si="2">+_xlfn.RANK.EQ(F96,$D96:$R96,0)</f>
        <v>7</v>
      </c>
      <c r="G97" s="367">
        <f t="shared" ref="G97" si="3">+_xlfn.RANK.EQ(G96,$D96:$R96,0)</f>
        <v>9</v>
      </c>
      <c r="H97" s="367">
        <f t="shared" ref="H97" si="4">+_xlfn.RANK.EQ(H96,$D96:$R96,0)</f>
        <v>4</v>
      </c>
      <c r="I97" s="367">
        <f t="shared" ref="I97" si="5">+_xlfn.RANK.EQ(I96,$D96:$R96,0)</f>
        <v>14</v>
      </c>
      <c r="J97" s="367">
        <f t="shared" ref="J97" si="6">+_xlfn.RANK.EQ(J96,$D96:$R96,0)</f>
        <v>13</v>
      </c>
      <c r="K97" s="367">
        <f t="shared" ref="K97" si="7">+_xlfn.RANK.EQ(K96,$D96:$R96,0)</f>
        <v>1</v>
      </c>
      <c r="L97" s="367">
        <f t="shared" ref="L97" si="8">+_xlfn.RANK.EQ(L96,$D96:$R96,0)</f>
        <v>3</v>
      </c>
      <c r="M97" s="367">
        <f t="shared" ref="M97" si="9">+_xlfn.RANK.EQ(M96,$D96:$R96,0)</f>
        <v>11</v>
      </c>
      <c r="N97" s="367">
        <f t="shared" ref="N97" si="10">+_xlfn.RANK.EQ(N96,$D96:$R96,0)</f>
        <v>6</v>
      </c>
      <c r="O97" s="367">
        <f t="shared" ref="O97" si="11">+_xlfn.RANK.EQ(O96,$D96:$R96,0)</f>
        <v>11</v>
      </c>
      <c r="P97" s="367">
        <f t="shared" ref="P97" si="12">+_xlfn.RANK.EQ(P96,$D96:$R96,0)</f>
        <v>2</v>
      </c>
      <c r="Q97" s="367">
        <f t="shared" ref="Q97" si="13">+_xlfn.RANK.EQ(Q96,$D96:$R96,0)</f>
        <v>15</v>
      </c>
      <c r="R97" s="367">
        <f t="shared" ref="R97" si="14">+_xlfn.RANK.EQ(R96,$D96:$R96,0)</f>
        <v>9</v>
      </c>
    </row>
    <row r="99" spans="3:18" x14ac:dyDescent="0.25">
      <c r="C99" s="175" t="s">
        <v>94</v>
      </c>
      <c r="D99" s="175"/>
      <c r="E99" s="175"/>
    </row>
    <row r="100" spans="3:18" x14ac:dyDescent="0.25">
      <c r="D100" s="6" t="s">
        <v>89</v>
      </c>
      <c r="E100" s="6" t="s">
        <v>198</v>
      </c>
      <c r="F100" s="6" t="s">
        <v>199</v>
      </c>
      <c r="G100" s="6" t="s">
        <v>200</v>
      </c>
      <c r="H100" s="6" t="s">
        <v>201</v>
      </c>
      <c r="I100" s="6" t="s">
        <v>202</v>
      </c>
      <c r="J100" s="6" t="s">
        <v>203</v>
      </c>
      <c r="K100" s="6" t="s">
        <v>88</v>
      </c>
      <c r="L100" s="6" t="s">
        <v>90</v>
      </c>
      <c r="M100" s="6" t="s">
        <v>204</v>
      </c>
      <c r="N100" s="6" t="s">
        <v>91</v>
      </c>
      <c r="O100" s="6" t="s">
        <v>205</v>
      </c>
      <c r="P100" s="6" t="s">
        <v>206</v>
      </c>
      <c r="Q100" s="6" t="s">
        <v>207</v>
      </c>
      <c r="R100" s="6" t="s">
        <v>15</v>
      </c>
    </row>
    <row r="101" spans="3:18" x14ac:dyDescent="0.25">
      <c r="C101" s="177">
        <v>39539</v>
      </c>
      <c r="D101" s="371">
        <v>8.235294117647058</v>
      </c>
      <c r="E101" s="371"/>
      <c r="F101" s="371"/>
      <c r="G101" s="371"/>
      <c r="H101" s="371"/>
      <c r="I101" s="371"/>
      <c r="J101" s="371"/>
      <c r="K101" s="371">
        <v>14.509803921568626</v>
      </c>
      <c r="L101" s="371">
        <v>22.352941176470587</v>
      </c>
      <c r="M101" s="371"/>
      <c r="N101" s="371">
        <v>5.0971473495058399</v>
      </c>
      <c r="O101" s="371"/>
      <c r="P101" s="371">
        <v>1.1764705882352942</v>
      </c>
      <c r="Q101" s="371"/>
      <c r="R101" s="371"/>
    </row>
    <row r="102" spans="3:18" x14ac:dyDescent="0.25">
      <c r="C102" s="177">
        <v>39630</v>
      </c>
      <c r="D102" s="371">
        <v>10.075319016495488</v>
      </c>
      <c r="E102" s="371"/>
      <c r="F102" s="371"/>
      <c r="G102" s="371"/>
      <c r="H102" s="371"/>
      <c r="I102" s="371"/>
      <c r="J102" s="371"/>
      <c r="K102" s="371">
        <v>14.508624502432552</v>
      </c>
      <c r="L102" s="371">
        <v>20.890002784739625</v>
      </c>
      <c r="M102" s="371"/>
      <c r="N102" s="371">
        <v>4.3</v>
      </c>
      <c r="O102" s="371"/>
      <c r="P102" s="371">
        <v>4.9613576424721932</v>
      </c>
      <c r="Q102" s="371"/>
      <c r="R102" s="371"/>
    </row>
    <row r="103" spans="3:18" x14ac:dyDescent="0.25">
      <c r="C103" s="177">
        <v>39722</v>
      </c>
      <c r="D103" s="371">
        <v>5.7142857142857144</v>
      </c>
      <c r="E103" s="371">
        <v>0</v>
      </c>
      <c r="F103" s="371">
        <v>7.6190476190476186</v>
      </c>
      <c r="G103" s="371">
        <v>3.8095238095238093</v>
      </c>
      <c r="H103" s="371">
        <v>0</v>
      </c>
      <c r="I103" s="371">
        <v>1.9047619047619047</v>
      </c>
      <c r="J103" s="371">
        <v>0.95238095238095233</v>
      </c>
      <c r="K103" s="371">
        <v>32.38095238095238</v>
      </c>
      <c r="L103" s="371">
        <v>15.238095238095237</v>
      </c>
      <c r="M103" s="371">
        <v>0</v>
      </c>
      <c r="N103" s="371">
        <v>8.5714285714285712</v>
      </c>
      <c r="O103" s="371">
        <v>0.95238095238095233</v>
      </c>
      <c r="P103" s="371">
        <v>20</v>
      </c>
      <c r="Q103" s="371">
        <v>0.95238095238095233</v>
      </c>
      <c r="R103" s="371">
        <v>1.9047619047619047</v>
      </c>
    </row>
    <row r="104" spans="3:18" x14ac:dyDescent="0.25">
      <c r="C104" s="177">
        <v>39873</v>
      </c>
      <c r="D104" s="371">
        <v>3.8095238095238093</v>
      </c>
      <c r="E104" s="371">
        <v>0</v>
      </c>
      <c r="F104" s="371">
        <v>10.476190476190476</v>
      </c>
      <c r="G104" s="371">
        <v>2.8571428571428568</v>
      </c>
      <c r="H104" s="371">
        <v>2.8571428571428572</v>
      </c>
      <c r="I104" s="371">
        <v>0</v>
      </c>
      <c r="J104" s="371">
        <v>6.6666666666666652</v>
      </c>
      <c r="K104" s="371">
        <v>21.904761904761905</v>
      </c>
      <c r="L104" s="371">
        <v>15.238095238095237</v>
      </c>
      <c r="M104" s="371">
        <v>1.9047619047619047</v>
      </c>
      <c r="N104" s="371">
        <v>12.380952380952381</v>
      </c>
      <c r="O104" s="371">
        <v>7.6190476190476195</v>
      </c>
      <c r="P104" s="371">
        <v>13.333333333333334</v>
      </c>
      <c r="Q104" s="371">
        <v>0</v>
      </c>
      <c r="R104" s="371">
        <v>0.95238095238095233</v>
      </c>
    </row>
    <row r="105" spans="3:18" x14ac:dyDescent="0.25">
      <c r="C105" s="177">
        <v>39965</v>
      </c>
      <c r="D105" s="371">
        <v>12.579365079365079</v>
      </c>
      <c r="E105" s="371">
        <v>0</v>
      </c>
      <c r="F105" s="371">
        <v>11.071428571428571</v>
      </c>
      <c r="G105" s="371">
        <v>0</v>
      </c>
      <c r="H105" s="371">
        <v>7.6190476190476186</v>
      </c>
      <c r="I105" s="371">
        <v>0</v>
      </c>
      <c r="J105" s="371">
        <v>2.8571428571428572</v>
      </c>
      <c r="K105" s="371">
        <v>18.293650793650794</v>
      </c>
      <c r="L105" s="371">
        <v>14.484126984126986</v>
      </c>
      <c r="M105" s="371">
        <v>3.8095238095238093</v>
      </c>
      <c r="N105" s="371">
        <v>12.698412698412698</v>
      </c>
      <c r="O105" s="371">
        <v>3.0555555555555558</v>
      </c>
      <c r="P105" s="371">
        <v>13.531746031746032</v>
      </c>
      <c r="Q105" s="371">
        <v>0</v>
      </c>
      <c r="R105" s="371">
        <v>0</v>
      </c>
    </row>
    <row r="106" spans="3:18" x14ac:dyDescent="0.25">
      <c r="C106" s="177">
        <v>40057</v>
      </c>
      <c r="D106" s="371">
        <v>4.4444444444444446</v>
      </c>
      <c r="E106" s="371">
        <v>0</v>
      </c>
      <c r="F106" s="371">
        <v>3.3333333333333335</v>
      </c>
      <c r="G106" s="371">
        <v>5.5555555555555554</v>
      </c>
      <c r="H106" s="371">
        <v>1.1111111111111112</v>
      </c>
      <c r="I106" s="371">
        <v>0</v>
      </c>
      <c r="J106" s="371">
        <v>5.5555555555555554</v>
      </c>
      <c r="K106" s="371">
        <v>24.444444444444443</v>
      </c>
      <c r="L106" s="371">
        <v>14.444444444444443</v>
      </c>
      <c r="M106" s="371">
        <v>3.3333333333333335</v>
      </c>
      <c r="N106" s="371">
        <v>7.7777777777777777</v>
      </c>
      <c r="O106" s="371">
        <v>5.5555555555555554</v>
      </c>
      <c r="P106" s="371">
        <v>20</v>
      </c>
      <c r="Q106" s="371">
        <v>4.4444444444444446</v>
      </c>
      <c r="R106" s="371">
        <v>0</v>
      </c>
    </row>
    <row r="107" spans="3:18" x14ac:dyDescent="0.25">
      <c r="C107" s="177">
        <v>40148</v>
      </c>
      <c r="D107" s="371">
        <v>6.666666666666667</v>
      </c>
      <c r="E107" s="371">
        <v>0.95238095238095233</v>
      </c>
      <c r="F107" s="371">
        <v>5.7142857142857135</v>
      </c>
      <c r="G107" s="371">
        <v>2.8571428571428572</v>
      </c>
      <c r="H107" s="371">
        <v>2.8571428571428572</v>
      </c>
      <c r="I107" s="371">
        <v>2.8571428571428568</v>
      </c>
      <c r="J107" s="371">
        <v>4.7619047619047619</v>
      </c>
      <c r="K107" s="371">
        <v>21.904761904761905</v>
      </c>
      <c r="L107" s="371">
        <v>14.285714285714285</v>
      </c>
      <c r="M107" s="371">
        <v>4.7619047619047619</v>
      </c>
      <c r="N107" s="371">
        <v>12.380952380952381</v>
      </c>
      <c r="O107" s="371">
        <v>1.9047619047619047</v>
      </c>
      <c r="P107" s="371">
        <v>18.095238095238095</v>
      </c>
      <c r="Q107" s="371">
        <v>0</v>
      </c>
      <c r="R107" s="371">
        <v>0</v>
      </c>
    </row>
    <row r="108" spans="3:18" x14ac:dyDescent="0.25">
      <c r="C108" s="177">
        <v>40238</v>
      </c>
      <c r="D108" s="371">
        <v>8.5714285714285712</v>
      </c>
      <c r="E108" s="371">
        <v>0</v>
      </c>
      <c r="F108" s="371">
        <v>4.7619047619047619</v>
      </c>
      <c r="G108" s="371">
        <v>2.8571428571428572</v>
      </c>
      <c r="H108" s="371">
        <v>0</v>
      </c>
      <c r="I108" s="371">
        <v>0</v>
      </c>
      <c r="J108" s="371">
        <v>9.5238095238095237</v>
      </c>
      <c r="K108" s="371">
        <v>26.666666666666668</v>
      </c>
      <c r="L108" s="371">
        <v>14.285714285714285</v>
      </c>
      <c r="M108" s="371">
        <v>2.8571428571428568</v>
      </c>
      <c r="N108" s="371">
        <v>10.476190476190474</v>
      </c>
      <c r="O108" s="371">
        <v>1.9047619047619047</v>
      </c>
      <c r="P108" s="371">
        <v>12.38095238095238</v>
      </c>
      <c r="Q108" s="371">
        <v>3.8095238095238093</v>
      </c>
      <c r="R108" s="371">
        <v>1.9047619047619047</v>
      </c>
    </row>
    <row r="109" spans="3:18" x14ac:dyDescent="0.25">
      <c r="C109" s="177">
        <v>40330</v>
      </c>
      <c r="D109" s="371">
        <v>9.5238095238095255</v>
      </c>
      <c r="E109" s="371">
        <v>0</v>
      </c>
      <c r="F109" s="371">
        <v>11.428571428571429</v>
      </c>
      <c r="G109" s="371">
        <v>2.8571428571428568</v>
      </c>
      <c r="H109" s="371">
        <v>0</v>
      </c>
      <c r="I109" s="371">
        <v>2.8571428571428572</v>
      </c>
      <c r="J109" s="371">
        <v>6.666666666666667</v>
      </c>
      <c r="K109" s="371">
        <v>28.571428571428569</v>
      </c>
      <c r="L109" s="371">
        <v>5.7142857142857144</v>
      </c>
      <c r="M109" s="371">
        <v>1.9047619047619047</v>
      </c>
      <c r="N109" s="371">
        <v>16.19047619047619</v>
      </c>
      <c r="O109" s="371">
        <v>0</v>
      </c>
      <c r="P109" s="371">
        <v>13.333333333333334</v>
      </c>
      <c r="Q109" s="371">
        <v>0</v>
      </c>
      <c r="R109" s="371">
        <v>0.95238095238095233</v>
      </c>
    </row>
    <row r="110" spans="3:18" x14ac:dyDescent="0.25">
      <c r="C110" s="177">
        <v>40422</v>
      </c>
      <c r="D110" s="371">
        <v>3.8095238095238093</v>
      </c>
      <c r="E110" s="371">
        <v>4.7619047619047619</v>
      </c>
      <c r="F110" s="371">
        <v>3.8095238095238093</v>
      </c>
      <c r="G110" s="371">
        <v>1.9047619047619047</v>
      </c>
      <c r="H110" s="371">
        <v>0</v>
      </c>
      <c r="I110" s="371">
        <v>1.9047619047619047</v>
      </c>
      <c r="J110" s="371">
        <v>6.666666666666667</v>
      </c>
      <c r="K110" s="371">
        <v>23.809523809523807</v>
      </c>
      <c r="L110" s="371">
        <v>17.142857142857142</v>
      </c>
      <c r="M110" s="371">
        <v>2.8571428571428568</v>
      </c>
      <c r="N110" s="371">
        <v>16.19047619047619</v>
      </c>
      <c r="O110" s="371">
        <v>0</v>
      </c>
      <c r="P110" s="371">
        <v>14.285714285714285</v>
      </c>
      <c r="Q110" s="371">
        <v>0</v>
      </c>
      <c r="R110" s="371">
        <v>2.8571428571428572</v>
      </c>
    </row>
    <row r="111" spans="3:18" x14ac:dyDescent="0.25">
      <c r="C111" s="177">
        <v>40513</v>
      </c>
      <c r="D111" s="371">
        <v>10</v>
      </c>
      <c r="E111" s="371">
        <v>0</v>
      </c>
      <c r="F111" s="371">
        <v>8.8888888888888893</v>
      </c>
      <c r="G111" s="371">
        <v>4.4444444444444446</v>
      </c>
      <c r="H111" s="371">
        <v>0</v>
      </c>
      <c r="I111" s="371">
        <v>0</v>
      </c>
      <c r="J111" s="371">
        <v>6.666666666666667</v>
      </c>
      <c r="K111" s="371">
        <v>28.888888888888886</v>
      </c>
      <c r="L111" s="371">
        <v>12.222222222222223</v>
      </c>
      <c r="M111" s="371">
        <v>0</v>
      </c>
      <c r="N111" s="371">
        <v>14.444444444444446</v>
      </c>
      <c r="O111" s="371">
        <v>0</v>
      </c>
      <c r="P111" s="371">
        <v>12.222222222222225</v>
      </c>
      <c r="Q111" s="371">
        <v>2.2222222222222223</v>
      </c>
      <c r="R111" s="371">
        <v>0</v>
      </c>
    </row>
    <row r="112" spans="3:18" x14ac:dyDescent="0.25">
      <c r="C112" s="177">
        <v>40603</v>
      </c>
      <c r="D112" s="371">
        <v>4.7619047619047619</v>
      </c>
      <c r="E112" s="371">
        <v>0</v>
      </c>
      <c r="F112" s="371">
        <v>5.7142857142857144</v>
      </c>
      <c r="G112" s="371">
        <v>6.666666666666667</v>
      </c>
      <c r="H112" s="371">
        <v>0</v>
      </c>
      <c r="I112" s="371">
        <v>2.8571428571428572</v>
      </c>
      <c r="J112" s="371">
        <v>1.9047619047619047</v>
      </c>
      <c r="K112" s="371">
        <v>29.523809523809526</v>
      </c>
      <c r="L112" s="371">
        <v>7.6190476190476186</v>
      </c>
      <c r="M112" s="371">
        <v>6.6666666666666652</v>
      </c>
      <c r="N112" s="371">
        <v>15.238095238095237</v>
      </c>
      <c r="O112" s="371">
        <v>0</v>
      </c>
      <c r="P112" s="371">
        <v>17.142857142857142</v>
      </c>
      <c r="Q112" s="371">
        <v>0</v>
      </c>
      <c r="R112" s="371">
        <v>1.9047619047619047</v>
      </c>
    </row>
    <row r="113" spans="3:18" x14ac:dyDescent="0.25">
      <c r="C113" s="177">
        <v>40695</v>
      </c>
      <c r="D113" s="371">
        <v>8.8888888888888893</v>
      </c>
      <c r="E113" s="371">
        <v>0</v>
      </c>
      <c r="F113" s="371">
        <v>4.4444444444444446</v>
      </c>
      <c r="G113" s="371">
        <v>10.000000000000002</v>
      </c>
      <c r="H113" s="371">
        <v>0</v>
      </c>
      <c r="I113" s="371">
        <v>0</v>
      </c>
      <c r="J113" s="371">
        <v>1.1111111111111112</v>
      </c>
      <c r="K113" s="371">
        <v>25.555555555555554</v>
      </c>
      <c r="L113" s="371">
        <v>11.111111111111112</v>
      </c>
      <c r="M113" s="371">
        <v>2.2222222222222223</v>
      </c>
      <c r="N113" s="371">
        <v>14.444444444444446</v>
      </c>
      <c r="O113" s="371">
        <v>2.2222222222222223</v>
      </c>
      <c r="P113" s="371">
        <v>20</v>
      </c>
      <c r="Q113" s="371">
        <v>0</v>
      </c>
      <c r="R113" s="371">
        <v>0</v>
      </c>
    </row>
    <row r="114" spans="3:18" x14ac:dyDescent="0.25">
      <c r="C114" s="177">
        <v>40787</v>
      </c>
      <c r="D114" s="371">
        <v>6.666666666666667</v>
      </c>
      <c r="E114" s="371">
        <v>0</v>
      </c>
      <c r="F114" s="371">
        <v>1.9047619047619047</v>
      </c>
      <c r="G114" s="371">
        <v>4.7619047619047619</v>
      </c>
      <c r="H114" s="371">
        <v>0</v>
      </c>
      <c r="I114" s="371">
        <v>0.95238095238095233</v>
      </c>
      <c r="J114" s="371">
        <v>2.8571428571428572</v>
      </c>
      <c r="K114" s="371">
        <v>29.523809523809526</v>
      </c>
      <c r="L114" s="371">
        <v>11.428571428571429</v>
      </c>
      <c r="M114" s="371">
        <v>2.8571428571428568</v>
      </c>
      <c r="N114" s="371">
        <v>16.19047619047619</v>
      </c>
      <c r="O114" s="371">
        <v>0.95238095238095233</v>
      </c>
      <c r="P114" s="371">
        <v>21.904761904761905</v>
      </c>
      <c r="Q114" s="371">
        <v>0</v>
      </c>
      <c r="R114" s="371">
        <v>0</v>
      </c>
    </row>
    <row r="115" spans="3:18" x14ac:dyDescent="0.25">
      <c r="C115" s="177">
        <v>40878</v>
      </c>
      <c r="D115" s="371">
        <v>8.5714285714285712</v>
      </c>
      <c r="E115" s="371">
        <v>0.95238095238095233</v>
      </c>
      <c r="F115" s="371">
        <v>0.95238095238095233</v>
      </c>
      <c r="G115" s="371">
        <v>0.95238095238095233</v>
      </c>
      <c r="H115" s="371">
        <v>0</v>
      </c>
      <c r="I115" s="371">
        <v>0</v>
      </c>
      <c r="J115" s="371">
        <v>2.8571428571428568</v>
      </c>
      <c r="K115" s="371">
        <v>30.476190476190474</v>
      </c>
      <c r="L115" s="371">
        <v>12.38095238095238</v>
      </c>
      <c r="M115" s="371">
        <v>3.8095238095238093</v>
      </c>
      <c r="N115" s="371">
        <v>17.142857142857142</v>
      </c>
      <c r="O115" s="371">
        <v>0</v>
      </c>
      <c r="P115" s="371">
        <v>21.904761904761905</v>
      </c>
      <c r="Q115" s="371">
        <v>0</v>
      </c>
      <c r="R115" s="371">
        <v>0</v>
      </c>
    </row>
    <row r="116" spans="3:18" x14ac:dyDescent="0.25">
      <c r="C116" s="177">
        <v>40969</v>
      </c>
      <c r="D116" s="371">
        <v>7.6190476190476195</v>
      </c>
      <c r="E116" s="371">
        <v>0.95238095238095233</v>
      </c>
      <c r="F116" s="371">
        <v>2.8571428571428572</v>
      </c>
      <c r="G116" s="371">
        <v>1.9047619047619047</v>
      </c>
      <c r="H116" s="371">
        <v>0</v>
      </c>
      <c r="I116" s="371">
        <v>0</v>
      </c>
      <c r="J116" s="371">
        <v>4.7619047619047619</v>
      </c>
      <c r="K116" s="371">
        <v>30.476190476190474</v>
      </c>
      <c r="L116" s="371">
        <v>5.7142857142857135</v>
      </c>
      <c r="M116" s="371">
        <v>5.7142857142857144</v>
      </c>
      <c r="N116" s="371">
        <v>18.095238095238095</v>
      </c>
      <c r="O116" s="371">
        <v>0</v>
      </c>
      <c r="P116" s="371">
        <v>21.904761904761905</v>
      </c>
      <c r="Q116" s="371">
        <v>0</v>
      </c>
      <c r="R116" s="371">
        <v>0</v>
      </c>
    </row>
    <row r="117" spans="3:18" x14ac:dyDescent="0.25">
      <c r="C117" s="177">
        <v>41061</v>
      </c>
      <c r="D117" s="371">
        <v>3.8095238095238093</v>
      </c>
      <c r="E117" s="371">
        <v>0</v>
      </c>
      <c r="F117" s="371">
        <v>0</v>
      </c>
      <c r="G117" s="371">
        <v>3.8095238095238098</v>
      </c>
      <c r="H117" s="371">
        <v>0</v>
      </c>
      <c r="I117" s="371">
        <v>1.9047619047619047</v>
      </c>
      <c r="J117" s="371">
        <v>2.8571428571428568</v>
      </c>
      <c r="K117" s="371">
        <v>29.523809523809526</v>
      </c>
      <c r="L117" s="371">
        <v>16.19047619047619</v>
      </c>
      <c r="M117" s="371">
        <v>6.666666666666667</v>
      </c>
      <c r="N117" s="371">
        <v>14.285714285714285</v>
      </c>
      <c r="O117" s="371">
        <v>0</v>
      </c>
      <c r="P117" s="371">
        <v>20.952380952380953</v>
      </c>
      <c r="Q117" s="371">
        <v>0</v>
      </c>
      <c r="R117" s="371">
        <v>0</v>
      </c>
    </row>
    <row r="118" spans="3:18" x14ac:dyDescent="0.25">
      <c r="C118" s="177">
        <v>41153</v>
      </c>
      <c r="D118" s="371">
        <v>5.5555555555555562</v>
      </c>
      <c r="E118" s="371">
        <v>0</v>
      </c>
      <c r="F118" s="371">
        <v>0</v>
      </c>
      <c r="G118" s="371">
        <v>8.8888888888888893</v>
      </c>
      <c r="H118" s="371">
        <v>0</v>
      </c>
      <c r="I118" s="371">
        <v>1.1111111111111112</v>
      </c>
      <c r="J118" s="371">
        <v>6.666666666666667</v>
      </c>
      <c r="K118" s="371">
        <v>33.333333333333329</v>
      </c>
      <c r="L118" s="371">
        <v>13.333333333333334</v>
      </c>
      <c r="M118" s="371">
        <v>0</v>
      </c>
      <c r="N118" s="371">
        <v>12.222222222222223</v>
      </c>
      <c r="O118" s="371">
        <v>0</v>
      </c>
      <c r="P118" s="371">
        <v>18.888888888888889</v>
      </c>
      <c r="Q118" s="371">
        <v>0</v>
      </c>
      <c r="R118" s="371">
        <v>0</v>
      </c>
    </row>
    <row r="119" spans="3:18" x14ac:dyDescent="0.25">
      <c r="C119" s="177">
        <v>41244</v>
      </c>
      <c r="D119" s="371">
        <v>5.7142857142857144</v>
      </c>
      <c r="E119" s="371">
        <v>0</v>
      </c>
      <c r="F119" s="371">
        <v>0</v>
      </c>
      <c r="G119" s="371">
        <v>4.7619047619047619</v>
      </c>
      <c r="H119" s="371">
        <v>0</v>
      </c>
      <c r="I119" s="371">
        <v>0</v>
      </c>
      <c r="J119" s="371">
        <v>6.6666666666666652</v>
      </c>
      <c r="K119" s="371">
        <v>28.571428571428569</v>
      </c>
      <c r="L119" s="371">
        <v>16.19047619047619</v>
      </c>
      <c r="M119" s="371">
        <v>4.7619047619047619</v>
      </c>
      <c r="N119" s="371">
        <v>14.285714285714285</v>
      </c>
      <c r="O119" s="371">
        <v>2.8571428571428572</v>
      </c>
      <c r="P119" s="371">
        <v>16.19047619047619</v>
      </c>
      <c r="Q119" s="371">
        <v>0</v>
      </c>
      <c r="R119" s="371">
        <v>0</v>
      </c>
    </row>
    <row r="120" spans="3:18" x14ac:dyDescent="0.25">
      <c r="C120" s="177">
        <v>41334</v>
      </c>
      <c r="D120" s="371">
        <v>3.8095238095238093</v>
      </c>
      <c r="E120" s="371">
        <v>4.7619047619047619</v>
      </c>
      <c r="F120" s="371">
        <v>0.95238095238095233</v>
      </c>
      <c r="G120" s="371">
        <v>3.8095238095238093</v>
      </c>
      <c r="H120" s="371">
        <v>0</v>
      </c>
      <c r="I120" s="371">
        <v>0</v>
      </c>
      <c r="J120" s="371">
        <v>2.8571428571428572</v>
      </c>
      <c r="K120" s="371">
        <v>28.571428571428569</v>
      </c>
      <c r="L120" s="371">
        <v>14.285714285714285</v>
      </c>
      <c r="M120" s="371">
        <v>7.6190476190476186</v>
      </c>
      <c r="N120" s="371">
        <v>13.333333333333334</v>
      </c>
      <c r="O120" s="371">
        <v>0.95238095238095233</v>
      </c>
      <c r="P120" s="371">
        <v>19.047619047619047</v>
      </c>
      <c r="Q120" s="371">
        <v>0</v>
      </c>
      <c r="R120" s="371">
        <v>0</v>
      </c>
    </row>
    <row r="121" spans="3:18" x14ac:dyDescent="0.25">
      <c r="C121" s="177">
        <v>41426</v>
      </c>
      <c r="D121" s="371">
        <v>2.8571428571428568</v>
      </c>
      <c r="E121" s="371">
        <v>4.7619047619047619</v>
      </c>
      <c r="F121" s="371">
        <v>2.8571428571428568</v>
      </c>
      <c r="G121" s="371">
        <v>2.8571428571428572</v>
      </c>
      <c r="H121" s="371">
        <v>0</v>
      </c>
      <c r="I121" s="371">
        <v>0.95238095238095233</v>
      </c>
      <c r="J121" s="371">
        <v>0.95238095238095233</v>
      </c>
      <c r="K121" s="371">
        <v>29.523809523809526</v>
      </c>
      <c r="L121" s="371">
        <v>11.428571428571427</v>
      </c>
      <c r="M121" s="371">
        <v>12.38095238095238</v>
      </c>
      <c r="N121" s="371">
        <v>15.238095238095239</v>
      </c>
      <c r="O121" s="371">
        <v>0</v>
      </c>
      <c r="P121" s="371">
        <v>16.19047619047619</v>
      </c>
      <c r="Q121" s="371">
        <v>0</v>
      </c>
      <c r="R121" s="371">
        <v>0</v>
      </c>
    </row>
    <row r="122" spans="3:18" x14ac:dyDescent="0.25">
      <c r="C122" s="177">
        <v>41518</v>
      </c>
      <c r="D122" s="371">
        <v>1.9047619047619047</v>
      </c>
      <c r="E122" s="371">
        <v>0</v>
      </c>
      <c r="F122" s="371">
        <v>2.8571428571428568</v>
      </c>
      <c r="G122" s="371">
        <v>2.8571428571428568</v>
      </c>
      <c r="H122" s="371">
        <v>0</v>
      </c>
      <c r="I122" s="371">
        <v>0.95238095238095233</v>
      </c>
      <c r="J122" s="371">
        <v>1.9047619047619047</v>
      </c>
      <c r="K122" s="371">
        <v>32.38095238095238</v>
      </c>
      <c r="L122" s="371">
        <v>14.285714285714285</v>
      </c>
      <c r="M122" s="371">
        <v>11.428571428571429</v>
      </c>
      <c r="N122" s="371">
        <v>18.095238095238095</v>
      </c>
      <c r="O122" s="371">
        <v>1.9047619047619047</v>
      </c>
      <c r="P122" s="371">
        <v>11.428571428571427</v>
      </c>
      <c r="Q122" s="371">
        <v>0</v>
      </c>
      <c r="R122" s="371">
        <v>0</v>
      </c>
    </row>
    <row r="123" spans="3:18" x14ac:dyDescent="0.25">
      <c r="C123" s="177">
        <v>41609</v>
      </c>
      <c r="D123" s="371">
        <v>6.6666666666666652</v>
      </c>
      <c r="E123" s="371">
        <v>2.8571428571428572</v>
      </c>
      <c r="F123" s="371">
        <v>9.5238095238095237</v>
      </c>
      <c r="G123" s="371">
        <v>7.6190476190476195</v>
      </c>
      <c r="H123" s="371">
        <v>0</v>
      </c>
      <c r="I123" s="371">
        <v>0.95238095238095233</v>
      </c>
      <c r="J123" s="371">
        <v>0</v>
      </c>
      <c r="K123" s="371">
        <v>29.523809523809526</v>
      </c>
      <c r="L123" s="371">
        <v>6.6666666666666652</v>
      </c>
      <c r="M123" s="371">
        <v>6.666666666666667</v>
      </c>
      <c r="N123" s="371">
        <v>14.285714285714288</v>
      </c>
      <c r="O123" s="371">
        <v>1.9047619047619047</v>
      </c>
      <c r="P123" s="371">
        <v>13.333333333333334</v>
      </c>
      <c r="Q123" s="371">
        <v>0</v>
      </c>
      <c r="R123" s="371">
        <v>0</v>
      </c>
    </row>
    <row r="124" spans="3:18" x14ac:dyDescent="0.25">
      <c r="C124" s="177">
        <v>41699</v>
      </c>
      <c r="D124" s="371">
        <v>0</v>
      </c>
      <c r="E124" s="371">
        <v>0</v>
      </c>
      <c r="F124" s="371">
        <v>2.2222222222222223</v>
      </c>
      <c r="G124" s="371">
        <v>4.4444444444444446</v>
      </c>
      <c r="H124" s="371">
        <v>0</v>
      </c>
      <c r="I124" s="371">
        <v>0</v>
      </c>
      <c r="J124" s="371">
        <v>2.2222222222222223</v>
      </c>
      <c r="K124" s="371">
        <v>33.333333333333329</v>
      </c>
      <c r="L124" s="371">
        <v>14.444444444444443</v>
      </c>
      <c r="M124" s="371">
        <v>10</v>
      </c>
      <c r="N124" s="371">
        <v>15.555555555555555</v>
      </c>
      <c r="O124" s="371">
        <v>0</v>
      </c>
      <c r="P124" s="371">
        <v>17.777777777777775</v>
      </c>
      <c r="Q124" s="371">
        <v>0</v>
      </c>
      <c r="R124" s="371">
        <v>0</v>
      </c>
    </row>
    <row r="125" spans="3:18" x14ac:dyDescent="0.25">
      <c r="C125" s="177">
        <v>41791</v>
      </c>
      <c r="D125" s="371">
        <v>1.3333333333333333</v>
      </c>
      <c r="E125" s="371">
        <v>1.3333333333333333</v>
      </c>
      <c r="F125" s="371">
        <v>0</v>
      </c>
      <c r="G125" s="371">
        <v>0</v>
      </c>
      <c r="H125" s="371">
        <v>0</v>
      </c>
      <c r="I125" s="371">
        <v>0</v>
      </c>
      <c r="J125" s="371">
        <v>3.9999999999999996</v>
      </c>
      <c r="K125" s="371">
        <v>33.333333333333329</v>
      </c>
      <c r="L125" s="371">
        <v>9.3333333333333321</v>
      </c>
      <c r="M125" s="371">
        <v>12</v>
      </c>
      <c r="N125" s="371">
        <v>14.666666666666666</v>
      </c>
      <c r="O125" s="371">
        <v>4</v>
      </c>
      <c r="P125" s="371">
        <v>17.333333333333336</v>
      </c>
      <c r="Q125" s="371">
        <v>2.6666666666666665</v>
      </c>
      <c r="R125" s="371">
        <v>0</v>
      </c>
    </row>
    <row r="126" spans="3:18" x14ac:dyDescent="0.25">
      <c r="C126" s="177">
        <v>41883</v>
      </c>
      <c r="D126" s="371">
        <v>1.6666666666666667</v>
      </c>
      <c r="E126" s="371">
        <v>0</v>
      </c>
      <c r="F126" s="371">
        <v>0</v>
      </c>
      <c r="G126" s="371">
        <v>1.6666666666666667</v>
      </c>
      <c r="H126" s="371">
        <v>0</v>
      </c>
      <c r="I126" s="371">
        <v>1.6666666666666667</v>
      </c>
      <c r="J126" s="371">
        <v>0</v>
      </c>
      <c r="K126" s="371">
        <v>33.333333333333329</v>
      </c>
      <c r="L126" s="371">
        <v>16.666666666666668</v>
      </c>
      <c r="M126" s="371">
        <v>11.666666666666666</v>
      </c>
      <c r="N126" s="371">
        <v>21.666666666666668</v>
      </c>
      <c r="O126" s="371">
        <v>0</v>
      </c>
      <c r="P126" s="371">
        <v>11.666666666666666</v>
      </c>
      <c r="Q126" s="371">
        <v>0</v>
      </c>
      <c r="R126" s="371">
        <v>0</v>
      </c>
    </row>
    <row r="127" spans="3:18" x14ac:dyDescent="0.25">
      <c r="C127" s="177">
        <v>41974</v>
      </c>
      <c r="D127" s="371">
        <v>0</v>
      </c>
      <c r="E127" s="371">
        <v>0</v>
      </c>
      <c r="F127" s="371">
        <v>3.3333333333333335</v>
      </c>
      <c r="G127" s="371">
        <v>0</v>
      </c>
      <c r="H127" s="371">
        <v>0</v>
      </c>
      <c r="I127" s="371">
        <v>0</v>
      </c>
      <c r="J127" s="371">
        <v>3.3333333333333335</v>
      </c>
      <c r="K127" s="371">
        <v>33.333333333333329</v>
      </c>
      <c r="L127" s="371">
        <v>16.666666666666664</v>
      </c>
      <c r="M127" s="371">
        <v>6.666666666666667</v>
      </c>
      <c r="N127" s="371">
        <v>16.666666666666668</v>
      </c>
      <c r="O127" s="371">
        <v>1.6666666666666667</v>
      </c>
      <c r="P127" s="371">
        <v>18.333333333333336</v>
      </c>
      <c r="Q127" s="371">
        <v>0</v>
      </c>
      <c r="R127" s="371">
        <v>0</v>
      </c>
    </row>
    <row r="128" spans="3:18" x14ac:dyDescent="0.25">
      <c r="C128" s="177">
        <v>42064</v>
      </c>
      <c r="D128" s="371">
        <v>5</v>
      </c>
      <c r="E128" s="371">
        <v>0</v>
      </c>
      <c r="F128" s="371">
        <v>6.666666666666667</v>
      </c>
      <c r="G128" s="371">
        <v>1.6666666666666667</v>
      </c>
      <c r="H128" s="371">
        <v>0</v>
      </c>
      <c r="I128" s="371">
        <v>0</v>
      </c>
      <c r="J128" s="371">
        <v>0</v>
      </c>
      <c r="K128" s="371">
        <v>31.666666666666664</v>
      </c>
      <c r="L128" s="371">
        <v>15</v>
      </c>
      <c r="M128" s="371">
        <v>6.666666666666667</v>
      </c>
      <c r="N128" s="371">
        <v>20</v>
      </c>
      <c r="O128" s="371">
        <v>1.6666666666666667</v>
      </c>
      <c r="P128" s="371">
        <v>11.666666666666666</v>
      </c>
      <c r="Q128" s="371">
        <v>0</v>
      </c>
      <c r="R128" s="371">
        <v>0</v>
      </c>
    </row>
    <row r="129" spans="2:16384" x14ac:dyDescent="0.25">
      <c r="C129" s="177">
        <v>42156</v>
      </c>
      <c r="D129" s="371">
        <v>0</v>
      </c>
      <c r="E129" s="371">
        <v>6.666666666666667</v>
      </c>
      <c r="F129" s="371">
        <v>1.3333333333333333</v>
      </c>
      <c r="G129" s="371">
        <v>4</v>
      </c>
      <c r="H129" s="371">
        <v>0</v>
      </c>
      <c r="I129" s="371">
        <v>1.3333333333333333</v>
      </c>
      <c r="J129" s="371">
        <v>0</v>
      </c>
      <c r="K129" s="371">
        <v>29.333333333333332</v>
      </c>
      <c r="L129" s="371">
        <v>13.333333333333334</v>
      </c>
      <c r="M129" s="371">
        <v>5.333333333333333</v>
      </c>
      <c r="N129" s="371">
        <v>21.333333333333332</v>
      </c>
      <c r="O129" s="371">
        <v>2.6666666666666665</v>
      </c>
      <c r="P129" s="371">
        <v>14.666666666666666</v>
      </c>
      <c r="Q129" s="371">
        <v>0</v>
      </c>
      <c r="R129" s="371">
        <v>0</v>
      </c>
    </row>
    <row r="130" spans="2:16384" x14ac:dyDescent="0.25">
      <c r="C130" s="177">
        <v>42248</v>
      </c>
      <c r="D130" s="371">
        <v>2.6666666666666665</v>
      </c>
      <c r="E130" s="371">
        <v>0</v>
      </c>
      <c r="F130" s="371">
        <v>1.3333333333333333</v>
      </c>
      <c r="G130" s="371">
        <v>6.666666666666667</v>
      </c>
      <c r="H130" s="371">
        <v>0</v>
      </c>
      <c r="I130" s="371">
        <v>0</v>
      </c>
      <c r="J130" s="371">
        <v>1.3333333333333333</v>
      </c>
      <c r="K130" s="371">
        <v>32</v>
      </c>
      <c r="L130" s="371">
        <v>12</v>
      </c>
      <c r="M130" s="371">
        <v>5.333333333333333</v>
      </c>
      <c r="N130" s="371">
        <v>20</v>
      </c>
      <c r="O130" s="371">
        <v>0</v>
      </c>
      <c r="P130" s="371">
        <v>18.666666666666668</v>
      </c>
      <c r="Q130" s="371">
        <v>0</v>
      </c>
      <c r="R130" s="371">
        <v>0</v>
      </c>
    </row>
    <row r="131" spans="2:16384" x14ac:dyDescent="0.25">
      <c r="C131" s="177">
        <v>42339</v>
      </c>
      <c r="D131" s="371">
        <v>1.3333333333333333</v>
      </c>
      <c r="E131" s="371">
        <v>0</v>
      </c>
      <c r="F131" s="371">
        <v>0</v>
      </c>
      <c r="G131" s="371">
        <v>0</v>
      </c>
      <c r="H131" s="371">
        <v>0</v>
      </c>
      <c r="I131" s="371">
        <v>1.3333333333333333</v>
      </c>
      <c r="J131" s="371">
        <v>2.6666666666666665</v>
      </c>
      <c r="K131" s="371">
        <v>32</v>
      </c>
      <c r="L131" s="371">
        <v>14.666666666666666</v>
      </c>
      <c r="M131" s="371">
        <v>5.333333333333333</v>
      </c>
      <c r="N131" s="371">
        <v>18.666666666666668</v>
      </c>
      <c r="O131" s="371">
        <v>5.333333333333333</v>
      </c>
      <c r="P131" s="371">
        <v>18.666666666666664</v>
      </c>
      <c r="Q131" s="371">
        <v>0</v>
      </c>
      <c r="R131" s="371">
        <v>0</v>
      </c>
    </row>
    <row r="132" spans="2:16384" x14ac:dyDescent="0.25">
      <c r="C132" s="177">
        <v>42430</v>
      </c>
      <c r="D132" s="371">
        <v>0</v>
      </c>
      <c r="E132" s="371">
        <v>0</v>
      </c>
      <c r="F132" s="371">
        <v>1.3333333333333333</v>
      </c>
      <c r="G132" s="371">
        <v>0</v>
      </c>
      <c r="H132" s="371">
        <v>0</v>
      </c>
      <c r="I132" s="371">
        <v>0</v>
      </c>
      <c r="J132" s="371">
        <v>1.3333333333333333</v>
      </c>
      <c r="K132" s="371">
        <v>33.333333333333329</v>
      </c>
      <c r="L132" s="371">
        <v>17.333333333333332</v>
      </c>
      <c r="M132" s="371">
        <v>8</v>
      </c>
      <c r="N132" s="371">
        <v>21.333333333333332</v>
      </c>
      <c r="O132" s="371">
        <v>0</v>
      </c>
      <c r="P132" s="371">
        <v>17.333333333333332</v>
      </c>
      <c r="Q132" s="371">
        <v>0</v>
      </c>
      <c r="R132" s="371">
        <v>0</v>
      </c>
    </row>
    <row r="133" spans="2:16384" x14ac:dyDescent="0.25">
      <c r="C133" s="177">
        <v>42522</v>
      </c>
      <c r="D133" s="371">
        <v>2.6666666666666665</v>
      </c>
      <c r="E133" s="371">
        <v>0</v>
      </c>
      <c r="F133" s="371">
        <v>2.6666666666666665</v>
      </c>
      <c r="G133" s="371">
        <v>2.6666666666666665</v>
      </c>
      <c r="H133" s="371">
        <v>0</v>
      </c>
      <c r="I133" s="371">
        <v>0</v>
      </c>
      <c r="J133" s="371">
        <v>0</v>
      </c>
      <c r="K133" s="371">
        <v>30.666666666666664</v>
      </c>
      <c r="L133" s="371">
        <v>10.666666666666666</v>
      </c>
      <c r="M133" s="371">
        <v>3.9999999999999996</v>
      </c>
      <c r="N133" s="371">
        <v>24</v>
      </c>
      <c r="O133" s="371">
        <v>0</v>
      </c>
      <c r="P133" s="371">
        <v>22.666666666666668</v>
      </c>
      <c r="Q133" s="371">
        <v>0</v>
      </c>
      <c r="R133" s="371">
        <v>0</v>
      </c>
    </row>
    <row r="134" spans="2:16384" x14ac:dyDescent="0.25">
      <c r="C134" s="177">
        <v>42614</v>
      </c>
      <c r="D134" s="371">
        <v>0</v>
      </c>
      <c r="E134" s="371">
        <v>8.3333333333333321</v>
      </c>
      <c r="F134" s="371">
        <v>0</v>
      </c>
      <c r="G134" s="371">
        <v>0</v>
      </c>
      <c r="H134" s="371">
        <v>1.6666666666666667</v>
      </c>
      <c r="I134" s="371">
        <v>0</v>
      </c>
      <c r="J134" s="371">
        <v>0</v>
      </c>
      <c r="K134" s="371">
        <v>31.666666666666664</v>
      </c>
      <c r="L134" s="371">
        <v>20</v>
      </c>
      <c r="M134" s="371">
        <v>5</v>
      </c>
      <c r="N134" s="371">
        <v>16.666666666666668</v>
      </c>
      <c r="O134" s="371">
        <v>5</v>
      </c>
      <c r="P134" s="371">
        <v>11.666666666666666</v>
      </c>
      <c r="Q134" s="371">
        <v>0</v>
      </c>
      <c r="R134" s="371">
        <v>0</v>
      </c>
    </row>
    <row r="135" spans="2:16384" x14ac:dyDescent="0.25">
      <c r="C135" s="177">
        <v>42705</v>
      </c>
      <c r="D135" s="371">
        <v>1.3333333333333333</v>
      </c>
      <c r="E135" s="371">
        <v>1.3333333333333333</v>
      </c>
      <c r="F135" s="371">
        <v>0</v>
      </c>
      <c r="G135" s="371">
        <v>2.6666666666666665</v>
      </c>
      <c r="H135" s="371">
        <v>0</v>
      </c>
      <c r="I135" s="371">
        <v>0</v>
      </c>
      <c r="J135" s="371">
        <v>2.6666666666666665</v>
      </c>
      <c r="K135" s="371">
        <v>32</v>
      </c>
      <c r="L135" s="371">
        <v>9.3333333333333321</v>
      </c>
      <c r="M135" s="371">
        <v>5.333333333333333</v>
      </c>
      <c r="N135" s="371">
        <v>24.000000000000004</v>
      </c>
      <c r="O135" s="371">
        <v>2.6666666666666665</v>
      </c>
      <c r="P135" s="371">
        <v>18.666666666666668</v>
      </c>
      <c r="Q135" s="371">
        <v>0</v>
      </c>
      <c r="R135" s="371">
        <v>0</v>
      </c>
      <c r="S135" s="181"/>
      <c r="T135" s="239"/>
      <c r="U135" s="181"/>
      <c r="V135" s="181"/>
      <c r="W135" s="239"/>
      <c r="X135" s="181"/>
      <c r="Y135" s="181"/>
      <c r="Z135" s="239"/>
      <c r="AA135" s="181"/>
      <c r="AB135" s="181"/>
      <c r="AC135" s="239"/>
      <c r="AD135" s="181"/>
      <c r="AE135" s="181"/>
      <c r="AF135" s="239"/>
      <c r="AG135" s="181"/>
      <c r="AH135" s="181"/>
      <c r="AI135" s="239"/>
      <c r="AJ135" s="181"/>
      <c r="AK135" s="181"/>
      <c r="AL135" s="239"/>
      <c r="AM135" s="181"/>
      <c r="AN135" s="181"/>
      <c r="AO135" s="239"/>
      <c r="AP135" s="181"/>
      <c r="AQ135" s="181"/>
      <c r="AR135" s="239"/>
      <c r="AS135" s="181"/>
      <c r="AT135" s="181"/>
      <c r="AU135" s="239"/>
      <c r="AV135" s="181"/>
      <c r="AW135" s="181"/>
      <c r="AX135" s="239"/>
      <c r="AY135" s="181"/>
      <c r="AZ135" s="181"/>
      <c r="BA135" s="239"/>
      <c r="BB135" s="181"/>
      <c r="BC135" s="181"/>
      <c r="BD135" s="239"/>
      <c r="BE135" s="181"/>
      <c r="BF135" s="181"/>
      <c r="BG135" s="239"/>
      <c r="BH135" s="181"/>
      <c r="BI135" s="181"/>
      <c r="BJ135" s="239"/>
      <c r="BK135" s="181"/>
      <c r="BL135" s="181"/>
      <c r="BM135" s="239"/>
      <c r="BN135" s="181"/>
      <c r="BO135" s="181"/>
      <c r="BP135" s="239"/>
      <c r="BQ135" s="181"/>
      <c r="BR135" s="181"/>
      <c r="BS135" s="239"/>
      <c r="BT135" s="181"/>
      <c r="BU135" s="181"/>
      <c r="BV135" s="239"/>
      <c r="BW135" s="181"/>
      <c r="BX135" s="181"/>
      <c r="BY135" s="239"/>
      <c r="BZ135" s="181"/>
      <c r="CA135" s="181"/>
      <c r="CB135" s="239"/>
      <c r="CC135" s="181"/>
      <c r="CD135" s="181"/>
      <c r="CE135" s="239"/>
      <c r="CF135" s="181"/>
      <c r="CG135" s="181"/>
      <c r="CH135" s="239"/>
      <c r="CI135" s="181"/>
      <c r="CJ135" s="181"/>
      <c r="CK135" s="239"/>
      <c r="CL135" s="181"/>
      <c r="CM135" s="181"/>
      <c r="CN135" s="239"/>
      <c r="CO135" s="181"/>
      <c r="CP135" s="181"/>
      <c r="CQ135" s="239"/>
      <c r="CR135" s="181"/>
      <c r="CS135" s="181"/>
      <c r="CT135" s="239"/>
      <c r="CU135" s="181"/>
      <c r="CV135" s="181"/>
      <c r="CW135" s="239"/>
      <c r="CX135" s="181"/>
      <c r="CY135" s="181"/>
      <c r="CZ135" s="239"/>
      <c r="DA135" s="181"/>
      <c r="DB135" s="181"/>
      <c r="DC135" s="239"/>
      <c r="DD135" s="181"/>
      <c r="DE135" s="181"/>
      <c r="DF135" s="239"/>
      <c r="DG135" s="181"/>
      <c r="DH135" s="181"/>
      <c r="DI135" s="239"/>
      <c r="DJ135" s="181"/>
      <c r="DK135" s="181"/>
      <c r="DL135" s="239"/>
      <c r="DM135" s="181"/>
      <c r="DN135" s="181"/>
      <c r="DO135" s="239"/>
      <c r="DP135" s="181"/>
      <c r="DQ135" s="181"/>
      <c r="DR135" s="239"/>
      <c r="DS135" s="181"/>
      <c r="DT135" s="181"/>
      <c r="DU135" s="239"/>
      <c r="DV135" s="181"/>
      <c r="DW135" s="181"/>
      <c r="DX135" s="239"/>
      <c r="DY135" s="181"/>
      <c r="DZ135" s="181"/>
      <c r="EA135" s="239"/>
      <c r="EB135" s="181"/>
      <c r="EC135" s="181"/>
      <c r="ED135" s="239"/>
      <c r="EE135" s="181"/>
      <c r="EF135" s="181"/>
      <c r="EG135" s="239"/>
      <c r="EH135" s="181"/>
      <c r="EI135" s="181"/>
      <c r="EJ135" s="239"/>
      <c r="EK135" s="181"/>
      <c r="EL135" s="181"/>
      <c r="EM135" s="239"/>
      <c r="EN135" s="181"/>
      <c r="EO135" s="181"/>
      <c r="EP135" s="239"/>
      <c r="EQ135" s="181"/>
      <c r="ER135" s="181"/>
      <c r="ES135" s="239"/>
      <c r="ET135" s="181"/>
      <c r="EU135" s="181"/>
      <c r="EV135" s="239"/>
      <c r="EW135" s="181"/>
      <c r="EX135" s="181"/>
      <c r="EY135" s="239"/>
      <c r="EZ135" s="181"/>
      <c r="FA135" s="181"/>
      <c r="FB135" s="239"/>
      <c r="FC135" s="181"/>
      <c r="FD135" s="181"/>
      <c r="FE135" s="239"/>
      <c r="FF135" s="181"/>
      <c r="FG135" s="181"/>
      <c r="FH135" s="239"/>
      <c r="FI135" s="181"/>
      <c r="FJ135" s="181"/>
      <c r="FK135" s="239"/>
      <c r="FL135" s="181"/>
      <c r="FM135" s="181"/>
      <c r="FN135" s="239"/>
      <c r="FO135" s="181"/>
      <c r="FP135" s="181"/>
      <c r="FQ135" s="239"/>
      <c r="FR135" s="181"/>
      <c r="FS135" s="181"/>
      <c r="FT135" s="239"/>
      <c r="FU135" s="181"/>
      <c r="FV135" s="181"/>
      <c r="FW135" s="239"/>
      <c r="FX135" s="181"/>
      <c r="FY135" s="181"/>
      <c r="FZ135" s="239"/>
      <c r="GA135" s="181"/>
      <c r="GB135" s="181"/>
      <c r="GC135" s="239"/>
      <c r="GD135" s="181"/>
      <c r="GE135" s="181"/>
      <c r="GF135" s="239"/>
      <c r="GG135" s="181"/>
      <c r="GH135" s="181"/>
      <c r="GI135" s="239"/>
      <c r="GJ135" s="181"/>
      <c r="GK135" s="181"/>
      <c r="GL135" s="239"/>
      <c r="GM135" s="181"/>
      <c r="GN135" s="181"/>
      <c r="GO135" s="239"/>
      <c r="GP135" s="181"/>
      <c r="GQ135" s="181"/>
      <c r="GR135" s="239"/>
      <c r="GS135" s="181"/>
      <c r="GT135" s="181"/>
      <c r="GU135" s="239"/>
      <c r="GV135" s="181"/>
      <c r="GW135" s="181"/>
      <c r="GX135" s="239"/>
      <c r="GY135" s="181"/>
      <c r="GZ135" s="181"/>
      <c r="HA135" s="239"/>
      <c r="HB135" s="181"/>
      <c r="HC135" s="181"/>
      <c r="HD135" s="239"/>
      <c r="HE135" s="181"/>
      <c r="HF135" s="181"/>
      <c r="HG135" s="239"/>
      <c r="HH135" s="181"/>
      <c r="HI135" s="181"/>
      <c r="HJ135" s="239"/>
      <c r="HK135" s="181"/>
      <c r="HL135" s="181"/>
      <c r="HM135" s="239"/>
      <c r="HN135" s="181"/>
      <c r="HO135" s="181"/>
      <c r="HP135" s="239"/>
      <c r="HQ135" s="181"/>
      <c r="HR135" s="181"/>
      <c r="HS135" s="239"/>
      <c r="HT135" s="181"/>
      <c r="HU135" s="181"/>
      <c r="HV135" s="239"/>
      <c r="HW135" s="181"/>
      <c r="HX135" s="181"/>
      <c r="HY135" s="239"/>
      <c r="HZ135" s="181"/>
      <c r="IA135" s="181"/>
      <c r="IB135" s="239"/>
      <c r="IC135" s="181"/>
      <c r="ID135" s="181"/>
      <c r="IE135" s="239"/>
      <c r="IF135" s="181"/>
      <c r="IG135" s="181"/>
      <c r="IH135" s="239"/>
      <c r="II135" s="181"/>
      <c r="IJ135" s="181"/>
      <c r="IK135" s="239"/>
      <c r="IL135" s="181"/>
      <c r="IM135" s="181"/>
      <c r="IN135" s="239"/>
      <c r="IO135" s="181"/>
      <c r="IP135" s="181"/>
      <c r="IQ135" s="239"/>
      <c r="IR135" s="181"/>
      <c r="IS135" s="181"/>
      <c r="IT135" s="239"/>
      <c r="IU135" s="181"/>
      <c r="IV135" s="181"/>
      <c r="IW135" s="239"/>
      <c r="IX135" s="181"/>
      <c r="IY135" s="181"/>
      <c r="IZ135" s="239"/>
      <c r="JA135" s="181"/>
      <c r="JB135" s="181"/>
      <c r="JC135" s="239"/>
      <c r="JD135" s="181"/>
      <c r="JE135" s="181"/>
      <c r="JF135" s="239"/>
      <c r="JG135" s="181"/>
      <c r="JH135" s="181"/>
      <c r="JI135" s="239"/>
      <c r="JJ135" s="181"/>
      <c r="JK135" s="181"/>
      <c r="JL135" s="239"/>
      <c r="JM135" s="181"/>
      <c r="JN135" s="181"/>
      <c r="JO135" s="239"/>
      <c r="JP135" s="181"/>
      <c r="JQ135" s="181"/>
      <c r="JR135" s="239"/>
      <c r="JS135" s="181"/>
      <c r="JT135" s="181"/>
      <c r="JU135" s="239"/>
      <c r="JV135" s="181"/>
      <c r="JW135" s="181"/>
      <c r="JX135" s="239"/>
      <c r="JY135" s="181"/>
      <c r="JZ135" s="181"/>
      <c r="KA135" s="239"/>
      <c r="KB135" s="181"/>
      <c r="KC135" s="181"/>
      <c r="KD135" s="239"/>
      <c r="KE135" s="181"/>
      <c r="KF135" s="181"/>
      <c r="KG135" s="239"/>
      <c r="KH135" s="181"/>
      <c r="KI135" s="181"/>
      <c r="KJ135" s="239"/>
      <c r="KK135" s="181"/>
      <c r="KL135" s="181"/>
      <c r="KM135" s="239"/>
      <c r="KN135" s="181"/>
      <c r="KO135" s="181"/>
      <c r="KP135" s="239"/>
      <c r="KQ135" s="181"/>
      <c r="KR135" s="181"/>
      <c r="KS135" s="239"/>
      <c r="KT135" s="181"/>
      <c r="KU135" s="181"/>
      <c r="KV135" s="239"/>
      <c r="KW135" s="181"/>
      <c r="KX135" s="181"/>
      <c r="KY135" s="239"/>
      <c r="KZ135" s="181"/>
      <c r="LA135" s="181"/>
      <c r="LB135" s="239"/>
      <c r="LC135" s="181"/>
      <c r="LD135" s="181"/>
      <c r="LE135" s="239"/>
      <c r="LF135" s="181"/>
      <c r="LG135" s="181"/>
      <c r="LH135" s="239"/>
      <c r="LI135" s="181"/>
      <c r="LJ135" s="181"/>
      <c r="LK135" s="239"/>
      <c r="LL135" s="181"/>
      <c r="LM135" s="181"/>
      <c r="LN135" s="239"/>
      <c r="LO135" s="181"/>
      <c r="LP135" s="181"/>
      <c r="LQ135" s="239"/>
      <c r="LR135" s="181"/>
      <c r="LS135" s="181"/>
      <c r="LT135" s="239"/>
      <c r="LU135" s="181"/>
      <c r="LV135" s="181"/>
      <c r="LW135" s="239"/>
      <c r="LX135" s="181"/>
      <c r="LY135" s="181"/>
      <c r="LZ135" s="239"/>
      <c r="MA135" s="181"/>
      <c r="MB135" s="181"/>
      <c r="MC135" s="239"/>
      <c r="MD135" s="181"/>
      <c r="ME135" s="181"/>
      <c r="MF135" s="239"/>
      <c r="MG135" s="181"/>
      <c r="MH135" s="181"/>
      <c r="MI135" s="239"/>
      <c r="MJ135" s="181"/>
      <c r="MK135" s="181"/>
      <c r="ML135" s="239"/>
      <c r="MM135" s="181"/>
      <c r="MN135" s="181"/>
      <c r="MO135" s="239"/>
      <c r="MP135" s="181"/>
      <c r="MQ135" s="181"/>
      <c r="MR135" s="239"/>
      <c r="MS135" s="181"/>
      <c r="MT135" s="181"/>
      <c r="MU135" s="239"/>
      <c r="MV135" s="181"/>
      <c r="MW135" s="181"/>
      <c r="MX135" s="239"/>
      <c r="MY135" s="181"/>
      <c r="MZ135" s="181"/>
      <c r="NA135" s="239"/>
      <c r="NB135" s="181"/>
      <c r="NC135" s="181"/>
      <c r="ND135" s="239"/>
      <c r="NE135" s="181"/>
      <c r="NF135" s="181"/>
      <c r="NG135" s="239"/>
      <c r="NH135" s="181"/>
      <c r="NI135" s="181"/>
      <c r="NJ135" s="239"/>
      <c r="NK135" s="181"/>
      <c r="NL135" s="181"/>
      <c r="NM135" s="239"/>
      <c r="NN135" s="181"/>
      <c r="NO135" s="181"/>
      <c r="NP135" s="239"/>
      <c r="NQ135" s="181"/>
      <c r="NR135" s="181"/>
      <c r="NS135" s="239"/>
      <c r="NT135" s="181"/>
      <c r="NU135" s="181"/>
      <c r="NV135" s="239"/>
      <c r="NW135" s="181"/>
      <c r="NX135" s="181"/>
      <c r="NY135" s="239"/>
      <c r="NZ135" s="181"/>
      <c r="OA135" s="181"/>
      <c r="OB135" s="239"/>
      <c r="OC135" s="181"/>
      <c r="OD135" s="181"/>
      <c r="OE135" s="239"/>
      <c r="OF135" s="181"/>
      <c r="OG135" s="181"/>
      <c r="OH135" s="239"/>
      <c r="OI135" s="181"/>
      <c r="OJ135" s="181"/>
      <c r="OK135" s="239"/>
      <c r="OL135" s="181"/>
      <c r="OM135" s="181"/>
      <c r="ON135" s="239"/>
      <c r="OO135" s="181"/>
      <c r="OP135" s="181"/>
      <c r="OQ135" s="239"/>
      <c r="OR135" s="181"/>
      <c r="OS135" s="181"/>
      <c r="OT135" s="239"/>
      <c r="OU135" s="181"/>
      <c r="OV135" s="181"/>
      <c r="OW135" s="239"/>
      <c r="OX135" s="181"/>
      <c r="OY135" s="181"/>
      <c r="OZ135" s="239"/>
      <c r="PA135" s="181"/>
      <c r="PB135" s="181"/>
      <c r="PC135" s="239"/>
      <c r="PD135" s="181"/>
      <c r="PE135" s="181"/>
      <c r="PF135" s="239"/>
      <c r="PG135" s="181"/>
      <c r="PH135" s="181"/>
      <c r="PI135" s="239"/>
      <c r="PJ135" s="181"/>
      <c r="PK135" s="181"/>
      <c r="PL135" s="239"/>
      <c r="PM135" s="181"/>
      <c r="PN135" s="181"/>
      <c r="PO135" s="239"/>
      <c r="PP135" s="181"/>
      <c r="PQ135" s="181"/>
      <c r="PR135" s="239"/>
      <c r="PS135" s="181"/>
      <c r="PT135" s="181"/>
      <c r="PU135" s="239"/>
      <c r="PV135" s="181"/>
      <c r="PW135" s="181"/>
      <c r="PX135" s="239"/>
      <c r="PY135" s="181"/>
      <c r="PZ135" s="181"/>
      <c r="QA135" s="239"/>
      <c r="QB135" s="181"/>
      <c r="QC135" s="181"/>
      <c r="QD135" s="239"/>
      <c r="QE135" s="181"/>
      <c r="QF135" s="181"/>
      <c r="QG135" s="239"/>
      <c r="QH135" s="181"/>
      <c r="QI135" s="181"/>
      <c r="QJ135" s="239"/>
      <c r="QK135" s="181"/>
      <c r="QL135" s="181"/>
      <c r="QM135" s="239"/>
      <c r="QN135" s="181"/>
      <c r="QO135" s="181"/>
      <c r="QP135" s="239"/>
      <c r="QQ135" s="181"/>
      <c r="QR135" s="181"/>
      <c r="QS135" s="239"/>
      <c r="QT135" s="181"/>
      <c r="QU135" s="181"/>
      <c r="QV135" s="239"/>
      <c r="QW135" s="181"/>
      <c r="QX135" s="181"/>
      <c r="QY135" s="239"/>
      <c r="QZ135" s="181"/>
      <c r="RA135" s="181"/>
      <c r="RB135" s="239"/>
      <c r="RC135" s="181"/>
      <c r="RD135" s="181"/>
      <c r="RE135" s="239"/>
      <c r="RF135" s="181"/>
      <c r="RG135" s="181"/>
      <c r="RH135" s="239"/>
      <c r="RI135" s="181"/>
      <c r="RJ135" s="181"/>
      <c r="RK135" s="239"/>
      <c r="RL135" s="181"/>
      <c r="RM135" s="181"/>
      <c r="RN135" s="239"/>
      <c r="RO135" s="181"/>
      <c r="RP135" s="181"/>
      <c r="RQ135" s="239"/>
      <c r="RR135" s="181"/>
      <c r="RS135" s="181"/>
      <c r="RT135" s="239"/>
      <c r="RU135" s="181"/>
      <c r="RV135" s="181"/>
      <c r="RW135" s="239"/>
      <c r="RX135" s="181"/>
      <c r="RY135" s="181"/>
      <c r="RZ135" s="239"/>
      <c r="SA135" s="181"/>
      <c r="SB135" s="181"/>
      <c r="SC135" s="239"/>
      <c r="SD135" s="181"/>
      <c r="SE135" s="181"/>
      <c r="SF135" s="239"/>
      <c r="SG135" s="181"/>
      <c r="SH135" s="181"/>
      <c r="SI135" s="239"/>
      <c r="SJ135" s="181"/>
      <c r="SK135" s="181"/>
      <c r="SL135" s="239"/>
      <c r="SM135" s="181"/>
      <c r="SN135" s="181"/>
      <c r="SO135" s="239"/>
      <c r="SP135" s="181"/>
      <c r="SQ135" s="181"/>
      <c r="SR135" s="239"/>
      <c r="SS135" s="181"/>
      <c r="ST135" s="181"/>
      <c r="SU135" s="239"/>
      <c r="SV135" s="181"/>
      <c r="SW135" s="181"/>
      <c r="SX135" s="239"/>
      <c r="SY135" s="181"/>
      <c r="SZ135" s="181"/>
      <c r="TA135" s="239"/>
      <c r="TB135" s="181"/>
      <c r="TC135" s="181"/>
      <c r="TD135" s="239"/>
      <c r="TE135" s="181"/>
      <c r="TF135" s="181"/>
      <c r="TG135" s="239"/>
      <c r="TH135" s="181"/>
      <c r="TI135" s="181"/>
      <c r="TJ135" s="239"/>
      <c r="TK135" s="181"/>
      <c r="TL135" s="181"/>
      <c r="TM135" s="239"/>
      <c r="TN135" s="181"/>
      <c r="TO135" s="181"/>
      <c r="TP135" s="239"/>
      <c r="TQ135" s="181"/>
      <c r="TR135" s="181"/>
      <c r="TS135" s="239"/>
      <c r="TT135" s="181"/>
      <c r="TU135" s="181"/>
      <c r="TV135" s="239"/>
      <c r="TW135" s="181"/>
      <c r="TX135" s="181"/>
      <c r="TY135" s="239"/>
      <c r="TZ135" s="181"/>
      <c r="UA135" s="181"/>
      <c r="UB135" s="239"/>
      <c r="UC135" s="181"/>
      <c r="UD135" s="181"/>
      <c r="UE135" s="239"/>
      <c r="UF135" s="181"/>
      <c r="UG135" s="181"/>
      <c r="UH135" s="239"/>
      <c r="UI135" s="181"/>
      <c r="UJ135" s="181"/>
      <c r="UK135" s="239"/>
      <c r="UL135" s="181"/>
      <c r="UM135" s="181"/>
      <c r="UN135" s="239"/>
      <c r="UO135" s="181"/>
      <c r="UP135" s="181"/>
      <c r="UQ135" s="239"/>
      <c r="UR135" s="181"/>
      <c r="US135" s="181"/>
      <c r="UT135" s="239"/>
      <c r="UU135" s="181"/>
      <c r="UV135" s="181"/>
      <c r="UW135" s="239"/>
      <c r="UX135" s="181"/>
      <c r="UY135" s="181"/>
      <c r="UZ135" s="239"/>
      <c r="VA135" s="181"/>
      <c r="VB135" s="181"/>
      <c r="VC135" s="239"/>
      <c r="VD135" s="181"/>
      <c r="VE135" s="181"/>
      <c r="VF135" s="239"/>
      <c r="VG135" s="181"/>
      <c r="VH135" s="181"/>
      <c r="VI135" s="239"/>
      <c r="VJ135" s="181"/>
      <c r="VK135" s="181"/>
      <c r="VL135" s="239"/>
      <c r="VM135" s="181"/>
      <c r="VN135" s="181"/>
      <c r="VO135" s="239"/>
      <c r="VP135" s="181"/>
      <c r="VQ135" s="181"/>
      <c r="VR135" s="239"/>
      <c r="VS135" s="181"/>
      <c r="VT135" s="181"/>
      <c r="VU135" s="239"/>
      <c r="VV135" s="181"/>
      <c r="VW135" s="181"/>
      <c r="VX135" s="239"/>
      <c r="VY135" s="181"/>
      <c r="VZ135" s="181"/>
      <c r="WA135" s="239"/>
      <c r="WB135" s="181"/>
      <c r="WC135" s="181"/>
      <c r="WD135" s="239"/>
      <c r="WE135" s="181"/>
      <c r="WF135" s="181"/>
      <c r="WG135" s="239"/>
      <c r="WH135" s="181"/>
      <c r="WI135" s="181"/>
      <c r="WJ135" s="239"/>
      <c r="WK135" s="181"/>
      <c r="WL135" s="181"/>
      <c r="WM135" s="239"/>
      <c r="WN135" s="181"/>
      <c r="WO135" s="181"/>
      <c r="WP135" s="239"/>
      <c r="WQ135" s="181"/>
      <c r="WR135" s="181"/>
      <c r="WS135" s="239"/>
      <c r="WT135" s="181"/>
      <c r="WU135" s="181"/>
      <c r="WV135" s="239"/>
      <c r="WW135" s="181"/>
      <c r="WX135" s="181"/>
      <c r="WY135" s="239"/>
      <c r="WZ135" s="181"/>
      <c r="XA135" s="181"/>
      <c r="XB135" s="239"/>
      <c r="XC135" s="181"/>
      <c r="XD135" s="181"/>
      <c r="XE135" s="239"/>
      <c r="XF135" s="181"/>
      <c r="XG135" s="181"/>
      <c r="XH135" s="239"/>
      <c r="XI135" s="181"/>
      <c r="XJ135" s="181"/>
      <c r="XK135" s="239"/>
      <c r="XL135" s="181"/>
      <c r="XM135" s="181"/>
      <c r="XN135" s="239"/>
      <c r="XO135" s="181"/>
      <c r="XP135" s="181"/>
      <c r="XQ135" s="239"/>
      <c r="XR135" s="181"/>
      <c r="XS135" s="181"/>
      <c r="XT135" s="239"/>
      <c r="XU135" s="181"/>
      <c r="XV135" s="181"/>
      <c r="XW135" s="239"/>
      <c r="XX135" s="181"/>
      <c r="XY135" s="181"/>
      <c r="XZ135" s="239"/>
      <c r="YA135" s="181"/>
      <c r="YB135" s="181"/>
      <c r="YC135" s="239"/>
      <c r="YD135" s="181"/>
      <c r="YE135" s="181"/>
      <c r="YF135" s="239"/>
      <c r="YG135" s="181"/>
      <c r="YH135" s="181"/>
      <c r="YI135" s="239"/>
      <c r="YJ135" s="181"/>
      <c r="YK135" s="181"/>
      <c r="YL135" s="239"/>
      <c r="YM135" s="181"/>
      <c r="YN135" s="181"/>
      <c r="YO135" s="239"/>
      <c r="YP135" s="181"/>
      <c r="YQ135" s="181"/>
      <c r="YR135" s="239"/>
      <c r="YS135" s="181"/>
      <c r="YT135" s="181"/>
      <c r="YU135" s="239"/>
      <c r="YV135" s="181"/>
      <c r="YW135" s="181"/>
      <c r="YX135" s="239"/>
      <c r="YY135" s="181"/>
      <c r="YZ135" s="181"/>
      <c r="ZA135" s="239"/>
      <c r="ZB135" s="181"/>
      <c r="ZC135" s="181"/>
      <c r="ZD135" s="239"/>
      <c r="ZE135" s="181"/>
      <c r="ZF135" s="181"/>
      <c r="ZG135" s="239"/>
      <c r="ZH135" s="181"/>
      <c r="ZI135" s="181"/>
      <c r="ZJ135" s="239"/>
      <c r="ZK135" s="181"/>
      <c r="ZL135" s="181"/>
      <c r="ZM135" s="239"/>
      <c r="ZN135" s="181"/>
      <c r="ZO135" s="181"/>
      <c r="ZP135" s="239"/>
      <c r="ZQ135" s="181"/>
      <c r="ZR135" s="181"/>
      <c r="ZS135" s="239"/>
      <c r="ZT135" s="181"/>
      <c r="ZU135" s="181"/>
      <c r="ZV135" s="239"/>
      <c r="ZW135" s="181"/>
      <c r="ZX135" s="181"/>
      <c r="ZY135" s="239"/>
      <c r="ZZ135" s="181"/>
      <c r="AAA135" s="181"/>
      <c r="AAB135" s="239"/>
      <c r="AAC135" s="181"/>
      <c r="AAD135" s="181"/>
      <c r="AAE135" s="239"/>
      <c r="AAF135" s="181"/>
      <c r="AAG135" s="181"/>
      <c r="AAH135" s="239"/>
      <c r="AAI135" s="181"/>
      <c r="AAJ135" s="181"/>
      <c r="AAK135" s="239"/>
      <c r="AAL135" s="181"/>
      <c r="AAM135" s="181"/>
      <c r="AAN135" s="239"/>
      <c r="AAO135" s="181"/>
      <c r="AAP135" s="181"/>
      <c r="AAQ135" s="239"/>
      <c r="AAR135" s="181"/>
      <c r="AAS135" s="181"/>
      <c r="AAT135" s="239"/>
      <c r="AAU135" s="181"/>
      <c r="AAV135" s="181"/>
      <c r="AAW135" s="239"/>
      <c r="AAX135" s="181"/>
      <c r="AAY135" s="181"/>
      <c r="AAZ135" s="239"/>
      <c r="ABA135" s="181"/>
      <c r="ABB135" s="181"/>
      <c r="ABC135" s="239"/>
      <c r="ABD135" s="181"/>
      <c r="ABE135" s="181"/>
      <c r="ABF135" s="239"/>
      <c r="ABG135" s="181"/>
      <c r="ABH135" s="181"/>
      <c r="ABI135" s="239"/>
      <c r="ABJ135" s="181"/>
      <c r="ABK135" s="181"/>
      <c r="ABL135" s="239"/>
      <c r="ABM135" s="181"/>
      <c r="ABN135" s="181"/>
      <c r="ABO135" s="239"/>
      <c r="ABP135" s="181"/>
      <c r="ABQ135" s="181"/>
      <c r="ABR135" s="239"/>
      <c r="ABS135" s="181"/>
      <c r="ABT135" s="181"/>
      <c r="ABU135" s="239"/>
      <c r="ABV135" s="181"/>
      <c r="ABW135" s="181"/>
      <c r="ABX135" s="239"/>
      <c r="ABY135" s="181"/>
      <c r="ABZ135" s="181"/>
      <c r="ACA135" s="239"/>
      <c r="ACB135" s="181"/>
      <c r="ACC135" s="181"/>
      <c r="ACD135" s="239"/>
      <c r="ACE135" s="181"/>
      <c r="ACF135" s="181"/>
      <c r="ACG135" s="239"/>
      <c r="ACH135" s="181"/>
      <c r="ACI135" s="181"/>
      <c r="ACJ135" s="239"/>
      <c r="ACK135" s="181"/>
      <c r="ACL135" s="181"/>
      <c r="ACM135" s="239"/>
      <c r="ACN135" s="181"/>
      <c r="ACO135" s="181"/>
      <c r="ACP135" s="239"/>
      <c r="ACQ135" s="181"/>
      <c r="ACR135" s="181"/>
      <c r="ACS135" s="239"/>
      <c r="ACT135" s="181"/>
      <c r="ACU135" s="181"/>
      <c r="ACV135" s="239"/>
      <c r="ACW135" s="181"/>
      <c r="ACX135" s="181"/>
      <c r="ACY135" s="239"/>
      <c r="ACZ135" s="181"/>
      <c r="ADA135" s="181"/>
      <c r="ADB135" s="239"/>
      <c r="ADC135" s="181"/>
      <c r="ADD135" s="181"/>
      <c r="ADE135" s="239"/>
      <c r="ADF135" s="181"/>
      <c r="ADG135" s="181"/>
      <c r="ADH135" s="239"/>
      <c r="ADI135" s="181"/>
      <c r="ADJ135" s="181"/>
      <c r="ADK135" s="239"/>
      <c r="ADL135" s="181"/>
      <c r="ADM135" s="181"/>
      <c r="ADN135" s="239"/>
      <c r="ADO135" s="181"/>
      <c r="ADP135" s="181"/>
      <c r="ADQ135" s="239"/>
      <c r="ADR135" s="181"/>
      <c r="ADS135" s="181"/>
      <c r="ADT135" s="239"/>
      <c r="ADU135" s="181"/>
      <c r="ADV135" s="181"/>
      <c r="ADW135" s="239"/>
      <c r="ADX135" s="181"/>
      <c r="ADY135" s="181"/>
      <c r="ADZ135" s="239"/>
      <c r="AEA135" s="181"/>
      <c r="AEB135" s="181"/>
      <c r="AEC135" s="239"/>
      <c r="AED135" s="181"/>
      <c r="AEE135" s="181"/>
      <c r="AEF135" s="239"/>
      <c r="AEG135" s="181"/>
      <c r="AEH135" s="181"/>
      <c r="AEI135" s="239"/>
      <c r="AEJ135" s="181"/>
      <c r="AEK135" s="181"/>
      <c r="AEL135" s="239"/>
      <c r="AEM135" s="181"/>
      <c r="AEN135" s="181"/>
      <c r="AEO135" s="239"/>
      <c r="AEP135" s="181"/>
      <c r="AEQ135" s="181"/>
      <c r="AER135" s="239"/>
      <c r="AES135" s="181"/>
      <c r="AET135" s="181"/>
      <c r="AEU135" s="239"/>
      <c r="AEV135" s="181"/>
      <c r="AEW135" s="181"/>
      <c r="AEX135" s="239"/>
      <c r="AEY135" s="181"/>
      <c r="AEZ135" s="181"/>
      <c r="AFA135" s="239"/>
      <c r="AFB135" s="181"/>
      <c r="AFC135" s="181"/>
      <c r="AFD135" s="239"/>
      <c r="AFE135" s="181"/>
      <c r="AFF135" s="181"/>
      <c r="AFG135" s="239"/>
      <c r="AFH135" s="181"/>
      <c r="AFI135" s="181"/>
      <c r="AFJ135" s="239"/>
      <c r="AFK135" s="181"/>
      <c r="AFL135" s="181"/>
      <c r="AFM135" s="239"/>
      <c r="AFN135" s="181"/>
      <c r="AFO135" s="181"/>
      <c r="AFP135" s="239"/>
      <c r="AFQ135" s="181"/>
      <c r="AFR135" s="181"/>
      <c r="AFS135" s="239"/>
      <c r="AFT135" s="181"/>
      <c r="AFU135" s="181"/>
      <c r="AFV135" s="239"/>
      <c r="AFW135" s="181"/>
      <c r="AFX135" s="181"/>
      <c r="AFY135" s="239"/>
      <c r="AFZ135" s="181"/>
      <c r="AGA135" s="181"/>
      <c r="AGB135" s="239"/>
      <c r="AGC135" s="181"/>
      <c r="AGD135" s="181"/>
      <c r="AGE135" s="239"/>
      <c r="AGF135" s="181"/>
      <c r="AGG135" s="181"/>
      <c r="AGH135" s="239"/>
      <c r="AGI135" s="181"/>
      <c r="AGJ135" s="181"/>
      <c r="AGK135" s="239"/>
      <c r="AGL135" s="181"/>
      <c r="AGM135" s="181"/>
      <c r="AGN135" s="239"/>
      <c r="AGO135" s="181"/>
      <c r="AGP135" s="181"/>
      <c r="AGQ135" s="239"/>
      <c r="AGR135" s="181"/>
      <c r="AGS135" s="181"/>
      <c r="AGT135" s="239"/>
      <c r="AGU135" s="181"/>
      <c r="AGV135" s="181"/>
      <c r="AGW135" s="239"/>
      <c r="AGX135" s="181"/>
      <c r="AGY135" s="181"/>
      <c r="AGZ135" s="239"/>
      <c r="AHA135" s="181"/>
      <c r="AHB135" s="181"/>
      <c r="AHC135" s="239"/>
      <c r="AHD135" s="181"/>
      <c r="AHE135" s="181"/>
      <c r="AHF135" s="239"/>
      <c r="AHG135" s="181"/>
      <c r="AHH135" s="181"/>
      <c r="AHI135" s="239"/>
      <c r="AHJ135" s="181"/>
      <c r="AHK135" s="181"/>
      <c r="AHL135" s="239"/>
      <c r="AHM135" s="181"/>
      <c r="AHN135" s="181"/>
      <c r="AHO135" s="239"/>
      <c r="AHP135" s="181"/>
      <c r="AHQ135" s="181"/>
      <c r="AHR135" s="239"/>
      <c r="AHS135" s="181"/>
      <c r="AHT135" s="181"/>
      <c r="AHU135" s="239"/>
      <c r="AHV135" s="181"/>
      <c r="AHW135" s="181"/>
      <c r="AHX135" s="239"/>
      <c r="AHY135" s="181"/>
      <c r="AHZ135" s="181"/>
      <c r="AIA135" s="239"/>
      <c r="AIB135" s="181"/>
      <c r="AIC135" s="181"/>
      <c r="AID135" s="239"/>
      <c r="AIE135" s="181"/>
      <c r="AIF135" s="181"/>
      <c r="AIG135" s="239"/>
      <c r="AIH135" s="181"/>
      <c r="AII135" s="181"/>
      <c r="AIJ135" s="239"/>
      <c r="AIK135" s="181"/>
      <c r="AIL135" s="181"/>
      <c r="AIM135" s="239"/>
      <c r="AIN135" s="181"/>
      <c r="AIO135" s="181"/>
      <c r="AIP135" s="239"/>
      <c r="AIQ135" s="181"/>
      <c r="AIR135" s="181"/>
      <c r="AIS135" s="239"/>
      <c r="AIT135" s="181"/>
      <c r="AIU135" s="181"/>
      <c r="AIV135" s="239"/>
      <c r="AIW135" s="181"/>
      <c r="AIX135" s="181"/>
      <c r="AIY135" s="239"/>
      <c r="AIZ135" s="181"/>
      <c r="AJA135" s="181"/>
      <c r="AJB135" s="239"/>
      <c r="AJC135" s="181"/>
      <c r="AJD135" s="181"/>
      <c r="AJE135" s="239"/>
      <c r="AJF135" s="181"/>
      <c r="AJG135" s="181"/>
      <c r="AJH135" s="239"/>
      <c r="AJI135" s="181"/>
      <c r="AJJ135" s="181"/>
      <c r="AJK135" s="239"/>
      <c r="AJL135" s="181"/>
      <c r="AJM135" s="181"/>
      <c r="AJN135" s="239"/>
      <c r="AJO135" s="181"/>
      <c r="AJP135" s="181"/>
      <c r="AJQ135" s="239"/>
      <c r="AJR135" s="181"/>
      <c r="AJS135" s="181"/>
      <c r="AJT135" s="239"/>
      <c r="AJU135" s="181"/>
      <c r="AJV135" s="181"/>
      <c r="AJW135" s="239"/>
      <c r="AJX135" s="181"/>
      <c r="AJY135" s="181"/>
      <c r="AJZ135" s="239"/>
      <c r="AKA135" s="181"/>
      <c r="AKB135" s="181"/>
      <c r="AKC135" s="239"/>
      <c r="AKD135" s="181"/>
      <c r="AKE135" s="181"/>
      <c r="AKF135" s="239"/>
      <c r="AKG135" s="181"/>
      <c r="AKH135" s="181"/>
      <c r="AKI135" s="239"/>
      <c r="AKJ135" s="181"/>
      <c r="AKK135" s="181"/>
      <c r="AKL135" s="239"/>
      <c r="AKM135" s="181"/>
      <c r="AKN135" s="181"/>
      <c r="AKO135" s="239"/>
      <c r="AKP135" s="181"/>
      <c r="AKQ135" s="181"/>
      <c r="AKR135" s="239"/>
      <c r="AKS135" s="181"/>
      <c r="AKT135" s="181"/>
      <c r="AKU135" s="239"/>
      <c r="AKV135" s="181"/>
      <c r="AKW135" s="181"/>
      <c r="AKX135" s="239"/>
      <c r="AKY135" s="181"/>
      <c r="AKZ135" s="181"/>
      <c r="ALA135" s="239"/>
      <c r="ALB135" s="181"/>
      <c r="ALC135" s="181"/>
      <c r="ALD135" s="239"/>
      <c r="ALE135" s="181"/>
      <c r="ALF135" s="181"/>
      <c r="ALG135" s="239"/>
      <c r="ALH135" s="181"/>
      <c r="ALI135" s="181"/>
      <c r="ALJ135" s="239"/>
      <c r="ALK135" s="181"/>
      <c r="ALL135" s="181"/>
      <c r="ALM135" s="239"/>
      <c r="ALN135" s="181"/>
      <c r="ALO135" s="181"/>
      <c r="ALP135" s="239"/>
      <c r="ALQ135" s="181"/>
      <c r="ALR135" s="181"/>
      <c r="ALS135" s="239"/>
      <c r="ALT135" s="181"/>
      <c r="ALU135" s="181"/>
      <c r="ALV135" s="239"/>
      <c r="ALW135" s="181"/>
      <c r="ALX135" s="181"/>
      <c r="ALY135" s="239"/>
      <c r="ALZ135" s="181"/>
      <c r="AMA135" s="181"/>
      <c r="AMB135" s="239"/>
      <c r="AMC135" s="181"/>
      <c r="AMD135" s="181"/>
      <c r="AME135" s="239"/>
      <c r="AMF135" s="181"/>
      <c r="AMG135" s="181"/>
      <c r="AMH135" s="239"/>
      <c r="AMI135" s="181"/>
      <c r="AMJ135" s="181"/>
      <c r="AMK135" s="239"/>
      <c r="AML135" s="181"/>
      <c r="AMM135" s="181"/>
      <c r="AMN135" s="239"/>
      <c r="AMO135" s="181"/>
      <c r="AMP135" s="181"/>
      <c r="AMQ135" s="239"/>
      <c r="AMR135" s="181"/>
      <c r="AMS135" s="181"/>
      <c r="AMT135" s="239"/>
      <c r="AMU135" s="181"/>
      <c r="AMV135" s="181"/>
      <c r="AMW135" s="239"/>
      <c r="AMX135" s="181"/>
      <c r="AMY135" s="181"/>
      <c r="AMZ135" s="239"/>
      <c r="ANA135" s="181"/>
      <c r="ANB135" s="181"/>
      <c r="ANC135" s="239"/>
      <c r="AND135" s="181"/>
      <c r="ANE135" s="181"/>
      <c r="ANF135" s="239"/>
      <c r="ANG135" s="181"/>
      <c r="ANH135" s="181"/>
      <c r="ANI135" s="239"/>
      <c r="ANJ135" s="181"/>
      <c r="ANK135" s="181"/>
      <c r="ANL135" s="239"/>
      <c r="ANM135" s="181"/>
      <c r="ANN135" s="181"/>
      <c r="ANO135" s="239"/>
      <c r="ANP135" s="181"/>
      <c r="ANQ135" s="181"/>
      <c r="ANR135" s="239"/>
      <c r="ANS135" s="181"/>
      <c r="ANT135" s="181"/>
      <c r="ANU135" s="239"/>
      <c r="ANV135" s="181"/>
      <c r="ANW135" s="181"/>
      <c r="ANX135" s="239"/>
      <c r="ANY135" s="181"/>
      <c r="ANZ135" s="181"/>
      <c r="AOA135" s="239"/>
      <c r="AOB135" s="181"/>
      <c r="AOC135" s="181"/>
      <c r="AOD135" s="239"/>
      <c r="AOE135" s="181"/>
      <c r="AOF135" s="181"/>
      <c r="AOG135" s="239"/>
      <c r="AOH135" s="181"/>
      <c r="AOI135" s="181"/>
      <c r="AOJ135" s="239"/>
      <c r="AOK135" s="181"/>
      <c r="AOL135" s="181"/>
      <c r="AOM135" s="239"/>
      <c r="AON135" s="181"/>
      <c r="AOO135" s="181"/>
      <c r="AOP135" s="239"/>
      <c r="AOQ135" s="181"/>
      <c r="AOR135" s="181"/>
      <c r="AOS135" s="239"/>
      <c r="AOT135" s="181"/>
      <c r="AOU135" s="181"/>
      <c r="AOV135" s="239"/>
      <c r="AOW135" s="181"/>
      <c r="AOX135" s="181"/>
      <c r="AOY135" s="239"/>
      <c r="AOZ135" s="181"/>
      <c r="APA135" s="181"/>
      <c r="APB135" s="239"/>
      <c r="APC135" s="181"/>
      <c r="APD135" s="181"/>
      <c r="APE135" s="239"/>
      <c r="APF135" s="181"/>
      <c r="APG135" s="181"/>
      <c r="APH135" s="239"/>
      <c r="API135" s="181"/>
      <c r="APJ135" s="181"/>
      <c r="APK135" s="239"/>
      <c r="APL135" s="181"/>
      <c r="APM135" s="181"/>
      <c r="APN135" s="239"/>
      <c r="APO135" s="181"/>
      <c r="APP135" s="181"/>
      <c r="APQ135" s="239"/>
      <c r="APR135" s="181"/>
      <c r="APS135" s="181"/>
      <c r="APT135" s="239"/>
      <c r="APU135" s="181"/>
      <c r="APV135" s="181"/>
      <c r="APW135" s="239"/>
      <c r="APX135" s="181"/>
      <c r="APY135" s="181"/>
      <c r="APZ135" s="239"/>
      <c r="AQA135" s="181"/>
      <c r="AQB135" s="181"/>
      <c r="AQC135" s="239"/>
      <c r="AQD135" s="181"/>
      <c r="AQE135" s="181"/>
      <c r="AQF135" s="239"/>
      <c r="AQG135" s="181"/>
      <c r="AQH135" s="181"/>
      <c r="AQI135" s="239"/>
      <c r="AQJ135" s="181"/>
      <c r="AQK135" s="181"/>
      <c r="AQL135" s="239"/>
      <c r="AQM135" s="181"/>
      <c r="AQN135" s="181"/>
      <c r="AQO135" s="239"/>
      <c r="AQP135" s="181"/>
      <c r="AQQ135" s="181"/>
      <c r="AQR135" s="239"/>
      <c r="AQS135" s="181"/>
      <c r="AQT135" s="181"/>
      <c r="AQU135" s="239"/>
      <c r="AQV135" s="181"/>
      <c r="AQW135" s="181"/>
      <c r="AQX135" s="239"/>
      <c r="AQY135" s="181"/>
      <c r="AQZ135" s="181"/>
      <c r="ARA135" s="239"/>
      <c r="ARB135" s="181"/>
      <c r="ARC135" s="181"/>
      <c r="ARD135" s="239"/>
      <c r="ARE135" s="181"/>
      <c r="ARF135" s="181"/>
      <c r="ARG135" s="239"/>
      <c r="ARH135" s="181"/>
      <c r="ARI135" s="181"/>
      <c r="ARJ135" s="239"/>
      <c r="ARK135" s="181"/>
      <c r="ARL135" s="181"/>
      <c r="ARM135" s="239"/>
      <c r="ARN135" s="181"/>
      <c r="ARO135" s="181"/>
      <c r="ARP135" s="239"/>
      <c r="ARQ135" s="181"/>
      <c r="ARR135" s="181"/>
      <c r="ARS135" s="239"/>
      <c r="ART135" s="181"/>
      <c r="ARU135" s="181"/>
      <c r="ARV135" s="239"/>
      <c r="ARW135" s="181"/>
      <c r="ARX135" s="181"/>
      <c r="ARY135" s="239"/>
      <c r="ARZ135" s="181"/>
      <c r="ASA135" s="181"/>
      <c r="ASB135" s="239"/>
      <c r="ASC135" s="181"/>
      <c r="ASD135" s="181"/>
      <c r="ASE135" s="239"/>
      <c r="ASF135" s="181"/>
      <c r="ASG135" s="181"/>
      <c r="ASH135" s="239"/>
      <c r="ASI135" s="181"/>
      <c r="ASJ135" s="181"/>
      <c r="ASK135" s="239"/>
      <c r="ASL135" s="181"/>
      <c r="ASM135" s="181"/>
      <c r="ASN135" s="239"/>
      <c r="ASO135" s="181"/>
      <c r="ASP135" s="181"/>
      <c r="ASQ135" s="239"/>
      <c r="ASR135" s="181"/>
      <c r="ASS135" s="181"/>
      <c r="AST135" s="239"/>
      <c r="ASU135" s="181"/>
      <c r="ASV135" s="181"/>
      <c r="ASW135" s="239"/>
      <c r="ASX135" s="181"/>
      <c r="ASY135" s="181"/>
      <c r="ASZ135" s="239"/>
      <c r="ATA135" s="181"/>
      <c r="ATB135" s="181"/>
      <c r="ATC135" s="239"/>
      <c r="ATD135" s="181"/>
      <c r="ATE135" s="181"/>
      <c r="ATF135" s="239"/>
      <c r="ATG135" s="181"/>
      <c r="ATH135" s="181"/>
      <c r="ATI135" s="239"/>
      <c r="ATJ135" s="181"/>
      <c r="ATK135" s="181"/>
      <c r="ATL135" s="239"/>
      <c r="ATM135" s="181"/>
      <c r="ATN135" s="181"/>
      <c r="ATO135" s="239"/>
      <c r="ATP135" s="181"/>
      <c r="ATQ135" s="181"/>
      <c r="ATR135" s="239"/>
      <c r="ATS135" s="181"/>
      <c r="ATT135" s="181"/>
      <c r="ATU135" s="239"/>
      <c r="ATV135" s="181"/>
      <c r="ATW135" s="181"/>
      <c r="ATX135" s="239"/>
      <c r="ATY135" s="181"/>
      <c r="ATZ135" s="181"/>
      <c r="AUA135" s="239"/>
      <c r="AUB135" s="181"/>
      <c r="AUC135" s="181"/>
      <c r="AUD135" s="239"/>
      <c r="AUE135" s="181"/>
      <c r="AUF135" s="181"/>
      <c r="AUG135" s="239"/>
      <c r="AUH135" s="181"/>
      <c r="AUI135" s="181"/>
      <c r="AUJ135" s="239"/>
      <c r="AUK135" s="181"/>
      <c r="AUL135" s="181"/>
      <c r="AUM135" s="239"/>
      <c r="AUN135" s="181"/>
      <c r="AUO135" s="181"/>
      <c r="AUP135" s="239"/>
      <c r="AUQ135" s="181"/>
      <c r="AUR135" s="181"/>
      <c r="AUS135" s="239"/>
      <c r="AUT135" s="181"/>
      <c r="AUU135" s="181"/>
      <c r="AUV135" s="239"/>
      <c r="AUW135" s="181"/>
      <c r="AUX135" s="181"/>
      <c r="AUY135" s="239"/>
      <c r="AUZ135" s="181"/>
      <c r="AVA135" s="181"/>
      <c r="AVB135" s="239"/>
      <c r="AVC135" s="181"/>
      <c r="AVD135" s="181"/>
      <c r="AVE135" s="239"/>
      <c r="AVF135" s="181"/>
      <c r="AVG135" s="181"/>
      <c r="AVH135" s="239"/>
      <c r="AVI135" s="181"/>
      <c r="AVJ135" s="181"/>
      <c r="AVK135" s="239"/>
      <c r="AVL135" s="181"/>
      <c r="AVM135" s="181"/>
      <c r="AVN135" s="239"/>
      <c r="AVO135" s="181"/>
      <c r="AVP135" s="181"/>
      <c r="AVQ135" s="239"/>
      <c r="AVR135" s="181"/>
      <c r="AVS135" s="181"/>
      <c r="AVT135" s="239"/>
      <c r="AVU135" s="181"/>
      <c r="AVV135" s="181"/>
      <c r="AVW135" s="239"/>
      <c r="AVX135" s="181"/>
      <c r="AVY135" s="181"/>
      <c r="AVZ135" s="239"/>
      <c r="AWA135" s="181"/>
      <c r="AWB135" s="181"/>
      <c r="AWC135" s="239"/>
      <c r="AWD135" s="181"/>
      <c r="AWE135" s="181"/>
      <c r="AWF135" s="239"/>
      <c r="AWG135" s="181"/>
      <c r="AWH135" s="181"/>
      <c r="AWI135" s="239"/>
      <c r="AWJ135" s="181"/>
      <c r="AWK135" s="181"/>
      <c r="AWL135" s="239"/>
      <c r="AWM135" s="181"/>
      <c r="AWN135" s="181"/>
      <c r="AWO135" s="239"/>
      <c r="AWP135" s="181"/>
      <c r="AWQ135" s="181"/>
      <c r="AWR135" s="239"/>
      <c r="AWS135" s="181"/>
      <c r="AWT135" s="181"/>
      <c r="AWU135" s="239"/>
      <c r="AWV135" s="181"/>
      <c r="AWW135" s="181"/>
      <c r="AWX135" s="239"/>
      <c r="AWY135" s="181"/>
      <c r="AWZ135" s="181"/>
      <c r="AXA135" s="239"/>
      <c r="AXB135" s="181"/>
      <c r="AXC135" s="181"/>
      <c r="AXD135" s="239"/>
      <c r="AXE135" s="181"/>
      <c r="AXF135" s="181"/>
      <c r="AXG135" s="239"/>
      <c r="AXH135" s="181"/>
      <c r="AXI135" s="181"/>
      <c r="AXJ135" s="239"/>
      <c r="AXK135" s="181"/>
      <c r="AXL135" s="181"/>
      <c r="AXM135" s="239"/>
      <c r="AXN135" s="181"/>
      <c r="AXO135" s="181"/>
      <c r="AXP135" s="239"/>
      <c r="AXQ135" s="181"/>
      <c r="AXR135" s="181"/>
      <c r="AXS135" s="239"/>
      <c r="AXT135" s="181"/>
      <c r="AXU135" s="181"/>
      <c r="AXV135" s="239"/>
      <c r="AXW135" s="181"/>
      <c r="AXX135" s="181"/>
      <c r="AXY135" s="239"/>
      <c r="AXZ135" s="181"/>
      <c r="AYA135" s="181"/>
      <c r="AYB135" s="239"/>
      <c r="AYC135" s="181"/>
      <c r="AYD135" s="181"/>
      <c r="AYE135" s="239"/>
      <c r="AYF135" s="181"/>
      <c r="AYG135" s="181"/>
      <c r="AYH135" s="239"/>
      <c r="AYI135" s="181"/>
      <c r="AYJ135" s="181"/>
      <c r="AYK135" s="239"/>
      <c r="AYL135" s="181"/>
      <c r="AYM135" s="181"/>
      <c r="AYN135" s="239"/>
      <c r="AYO135" s="181"/>
      <c r="AYP135" s="181"/>
      <c r="AYQ135" s="239"/>
      <c r="AYR135" s="181"/>
      <c r="AYS135" s="181"/>
      <c r="AYT135" s="239"/>
      <c r="AYU135" s="181"/>
      <c r="AYV135" s="181"/>
      <c r="AYW135" s="239"/>
      <c r="AYX135" s="181"/>
      <c r="AYY135" s="181"/>
      <c r="AYZ135" s="239"/>
      <c r="AZA135" s="181"/>
      <c r="AZB135" s="181"/>
      <c r="AZC135" s="239"/>
      <c r="AZD135" s="181"/>
      <c r="AZE135" s="181"/>
      <c r="AZF135" s="239"/>
      <c r="AZG135" s="181"/>
      <c r="AZH135" s="181"/>
      <c r="AZI135" s="239"/>
      <c r="AZJ135" s="181"/>
      <c r="AZK135" s="181"/>
      <c r="AZL135" s="239"/>
      <c r="AZM135" s="181"/>
      <c r="AZN135" s="181"/>
      <c r="AZO135" s="239"/>
      <c r="AZP135" s="181"/>
      <c r="AZQ135" s="181"/>
      <c r="AZR135" s="239"/>
      <c r="AZS135" s="181"/>
      <c r="AZT135" s="181"/>
      <c r="AZU135" s="239"/>
      <c r="AZV135" s="181"/>
      <c r="AZW135" s="181"/>
      <c r="AZX135" s="239"/>
      <c r="AZY135" s="181"/>
      <c r="AZZ135" s="181"/>
      <c r="BAA135" s="239"/>
      <c r="BAB135" s="181"/>
      <c r="BAC135" s="181"/>
      <c r="BAD135" s="239"/>
      <c r="BAE135" s="181"/>
      <c r="BAF135" s="181"/>
      <c r="BAG135" s="239"/>
      <c r="BAH135" s="181"/>
      <c r="BAI135" s="181"/>
      <c r="BAJ135" s="239"/>
      <c r="BAK135" s="181"/>
      <c r="BAL135" s="181"/>
      <c r="BAM135" s="239"/>
      <c r="BAN135" s="181"/>
      <c r="BAO135" s="181"/>
      <c r="BAP135" s="239"/>
      <c r="BAQ135" s="181"/>
      <c r="BAR135" s="181"/>
      <c r="BAS135" s="239"/>
      <c r="BAT135" s="181"/>
      <c r="BAU135" s="181"/>
      <c r="BAV135" s="239"/>
      <c r="BAW135" s="181"/>
      <c r="BAX135" s="181"/>
      <c r="BAY135" s="239"/>
      <c r="BAZ135" s="181"/>
      <c r="BBA135" s="181"/>
      <c r="BBB135" s="239"/>
      <c r="BBC135" s="181"/>
      <c r="BBD135" s="181"/>
      <c r="BBE135" s="239"/>
      <c r="BBF135" s="181"/>
      <c r="BBG135" s="181"/>
      <c r="BBH135" s="239"/>
      <c r="BBI135" s="181"/>
      <c r="BBJ135" s="181"/>
      <c r="BBK135" s="239"/>
      <c r="BBL135" s="181"/>
      <c r="BBM135" s="181"/>
      <c r="BBN135" s="239"/>
      <c r="BBO135" s="181"/>
      <c r="BBP135" s="181"/>
      <c r="BBQ135" s="239"/>
      <c r="BBR135" s="181"/>
      <c r="BBS135" s="181"/>
      <c r="BBT135" s="239"/>
      <c r="BBU135" s="181"/>
      <c r="BBV135" s="181"/>
      <c r="BBW135" s="239"/>
      <c r="BBX135" s="181"/>
      <c r="BBY135" s="181"/>
      <c r="BBZ135" s="239"/>
      <c r="BCA135" s="181"/>
      <c r="BCB135" s="181"/>
      <c r="BCC135" s="239"/>
      <c r="BCD135" s="181"/>
      <c r="BCE135" s="181"/>
      <c r="BCF135" s="239"/>
      <c r="BCG135" s="181"/>
      <c r="BCH135" s="181"/>
      <c r="BCI135" s="239"/>
      <c r="BCJ135" s="181"/>
      <c r="BCK135" s="181"/>
      <c r="BCL135" s="239"/>
      <c r="BCM135" s="181"/>
      <c r="BCN135" s="181"/>
      <c r="BCO135" s="239"/>
      <c r="BCP135" s="181"/>
      <c r="BCQ135" s="181"/>
      <c r="BCR135" s="239"/>
      <c r="BCS135" s="181"/>
      <c r="BCT135" s="181"/>
      <c r="BCU135" s="239"/>
      <c r="BCV135" s="181"/>
      <c r="BCW135" s="181"/>
      <c r="BCX135" s="239"/>
      <c r="BCY135" s="181"/>
      <c r="BCZ135" s="181"/>
      <c r="BDA135" s="239"/>
      <c r="BDB135" s="181"/>
      <c r="BDC135" s="181"/>
      <c r="BDD135" s="239"/>
      <c r="BDE135" s="181"/>
      <c r="BDF135" s="181"/>
      <c r="BDG135" s="239"/>
      <c r="BDH135" s="181"/>
      <c r="BDI135" s="181"/>
      <c r="BDJ135" s="239"/>
      <c r="BDK135" s="181"/>
      <c r="BDL135" s="181"/>
      <c r="BDM135" s="239"/>
      <c r="BDN135" s="181"/>
      <c r="BDO135" s="181"/>
      <c r="BDP135" s="239"/>
      <c r="BDQ135" s="181"/>
      <c r="BDR135" s="181"/>
      <c r="BDS135" s="239"/>
      <c r="BDT135" s="181"/>
      <c r="BDU135" s="181"/>
      <c r="BDV135" s="239"/>
      <c r="BDW135" s="181"/>
      <c r="BDX135" s="181"/>
      <c r="BDY135" s="239"/>
      <c r="BDZ135" s="181"/>
      <c r="BEA135" s="181"/>
      <c r="BEB135" s="239"/>
      <c r="BEC135" s="181"/>
      <c r="BED135" s="181"/>
      <c r="BEE135" s="239"/>
      <c r="BEF135" s="181"/>
      <c r="BEG135" s="181"/>
      <c r="BEH135" s="239"/>
      <c r="BEI135" s="181"/>
      <c r="BEJ135" s="181"/>
      <c r="BEK135" s="239"/>
      <c r="BEL135" s="181"/>
      <c r="BEM135" s="181"/>
      <c r="BEN135" s="239"/>
      <c r="BEO135" s="181"/>
      <c r="BEP135" s="181"/>
      <c r="BEQ135" s="239"/>
      <c r="BER135" s="181"/>
      <c r="BES135" s="181"/>
      <c r="BET135" s="239"/>
      <c r="BEU135" s="181"/>
      <c r="BEV135" s="181"/>
      <c r="BEW135" s="239"/>
      <c r="BEX135" s="181"/>
      <c r="BEY135" s="181"/>
      <c r="BEZ135" s="239"/>
      <c r="BFA135" s="181"/>
      <c r="BFB135" s="181"/>
      <c r="BFC135" s="239"/>
      <c r="BFD135" s="181"/>
      <c r="BFE135" s="181"/>
      <c r="BFF135" s="239"/>
      <c r="BFG135" s="181"/>
      <c r="BFH135" s="181"/>
      <c r="BFI135" s="239"/>
      <c r="BFJ135" s="181"/>
      <c r="BFK135" s="181"/>
      <c r="BFL135" s="239"/>
      <c r="BFM135" s="181"/>
      <c r="BFN135" s="181"/>
      <c r="BFO135" s="239"/>
      <c r="BFP135" s="181"/>
      <c r="BFQ135" s="181"/>
      <c r="BFR135" s="239"/>
      <c r="BFS135" s="181"/>
      <c r="BFT135" s="181"/>
      <c r="BFU135" s="239"/>
      <c r="BFV135" s="181"/>
      <c r="BFW135" s="181"/>
      <c r="BFX135" s="239"/>
      <c r="BFY135" s="181"/>
      <c r="BFZ135" s="181"/>
      <c r="BGA135" s="239"/>
      <c r="BGB135" s="181"/>
      <c r="BGC135" s="181"/>
      <c r="BGD135" s="239"/>
      <c r="BGE135" s="181"/>
      <c r="BGF135" s="181"/>
      <c r="BGG135" s="239"/>
      <c r="BGH135" s="181"/>
      <c r="BGI135" s="181"/>
      <c r="BGJ135" s="239"/>
      <c r="BGK135" s="181"/>
      <c r="BGL135" s="181"/>
      <c r="BGM135" s="239"/>
      <c r="BGN135" s="181"/>
      <c r="BGO135" s="181"/>
      <c r="BGP135" s="239"/>
      <c r="BGQ135" s="181"/>
      <c r="BGR135" s="181"/>
      <c r="BGS135" s="239"/>
      <c r="BGT135" s="181"/>
      <c r="BGU135" s="181"/>
      <c r="BGV135" s="239"/>
      <c r="BGW135" s="181"/>
      <c r="BGX135" s="181"/>
      <c r="BGY135" s="239"/>
      <c r="BGZ135" s="181"/>
      <c r="BHA135" s="181"/>
      <c r="BHB135" s="239"/>
      <c r="BHC135" s="181"/>
      <c r="BHD135" s="181"/>
      <c r="BHE135" s="239"/>
      <c r="BHF135" s="181"/>
      <c r="BHG135" s="181"/>
      <c r="BHH135" s="239"/>
      <c r="BHI135" s="181"/>
      <c r="BHJ135" s="181"/>
      <c r="BHK135" s="239"/>
      <c r="BHL135" s="181"/>
      <c r="BHM135" s="181"/>
      <c r="BHN135" s="239"/>
      <c r="BHO135" s="181"/>
      <c r="BHP135" s="181"/>
      <c r="BHQ135" s="239"/>
      <c r="BHR135" s="181"/>
      <c r="BHS135" s="181"/>
      <c r="BHT135" s="239"/>
      <c r="BHU135" s="181"/>
      <c r="BHV135" s="181"/>
      <c r="BHW135" s="239"/>
      <c r="BHX135" s="181"/>
      <c r="BHY135" s="181"/>
      <c r="BHZ135" s="239"/>
      <c r="BIA135" s="181"/>
      <c r="BIB135" s="181"/>
      <c r="BIC135" s="239"/>
      <c r="BID135" s="181"/>
      <c r="BIE135" s="181"/>
      <c r="BIF135" s="239"/>
      <c r="BIG135" s="181"/>
      <c r="BIH135" s="181"/>
      <c r="BII135" s="239"/>
      <c r="BIJ135" s="181"/>
      <c r="BIK135" s="181"/>
      <c r="BIL135" s="239"/>
      <c r="BIM135" s="181"/>
      <c r="BIN135" s="181"/>
      <c r="BIO135" s="239"/>
      <c r="BIP135" s="181"/>
      <c r="BIQ135" s="181"/>
      <c r="BIR135" s="239"/>
      <c r="BIS135" s="181"/>
      <c r="BIT135" s="181"/>
      <c r="BIU135" s="239"/>
      <c r="BIV135" s="181"/>
      <c r="BIW135" s="181"/>
      <c r="BIX135" s="239"/>
      <c r="BIY135" s="181"/>
      <c r="BIZ135" s="181"/>
      <c r="BJA135" s="239"/>
      <c r="BJB135" s="181"/>
      <c r="BJC135" s="181"/>
      <c r="BJD135" s="239"/>
      <c r="BJE135" s="181"/>
      <c r="BJF135" s="181"/>
      <c r="BJG135" s="239"/>
      <c r="BJH135" s="181"/>
      <c r="BJI135" s="181"/>
      <c r="BJJ135" s="239"/>
      <c r="BJK135" s="181"/>
      <c r="BJL135" s="181"/>
      <c r="BJM135" s="239"/>
      <c r="BJN135" s="181"/>
      <c r="BJO135" s="181"/>
      <c r="BJP135" s="239"/>
      <c r="BJQ135" s="181"/>
      <c r="BJR135" s="181"/>
      <c r="BJS135" s="239"/>
      <c r="BJT135" s="181"/>
      <c r="BJU135" s="181"/>
      <c r="BJV135" s="239"/>
      <c r="BJW135" s="181"/>
      <c r="BJX135" s="181"/>
      <c r="BJY135" s="239"/>
      <c r="BJZ135" s="181"/>
      <c r="BKA135" s="181"/>
      <c r="BKB135" s="239"/>
      <c r="BKC135" s="181"/>
      <c r="BKD135" s="181"/>
      <c r="BKE135" s="239"/>
      <c r="BKF135" s="181"/>
      <c r="BKG135" s="181"/>
      <c r="BKH135" s="239"/>
      <c r="BKI135" s="181"/>
      <c r="BKJ135" s="181"/>
      <c r="BKK135" s="239"/>
      <c r="BKL135" s="181"/>
      <c r="BKM135" s="181"/>
      <c r="BKN135" s="239"/>
      <c r="BKO135" s="181"/>
      <c r="BKP135" s="181"/>
      <c r="BKQ135" s="239"/>
      <c r="BKR135" s="181"/>
      <c r="BKS135" s="181"/>
      <c r="BKT135" s="239"/>
      <c r="BKU135" s="181"/>
      <c r="BKV135" s="181"/>
      <c r="BKW135" s="239"/>
      <c r="BKX135" s="181"/>
      <c r="BKY135" s="181"/>
      <c r="BKZ135" s="239"/>
      <c r="BLA135" s="181"/>
      <c r="BLB135" s="181"/>
      <c r="BLC135" s="239"/>
      <c r="BLD135" s="181"/>
      <c r="BLE135" s="181"/>
      <c r="BLF135" s="239"/>
      <c r="BLG135" s="181"/>
      <c r="BLH135" s="181"/>
      <c r="BLI135" s="239"/>
      <c r="BLJ135" s="181"/>
      <c r="BLK135" s="181"/>
      <c r="BLL135" s="239"/>
      <c r="BLM135" s="181"/>
      <c r="BLN135" s="181"/>
      <c r="BLO135" s="239"/>
      <c r="BLP135" s="181"/>
      <c r="BLQ135" s="181"/>
      <c r="BLR135" s="239"/>
      <c r="BLS135" s="181"/>
      <c r="BLT135" s="181"/>
      <c r="BLU135" s="239"/>
      <c r="BLV135" s="181"/>
      <c r="BLW135" s="181"/>
      <c r="BLX135" s="239"/>
      <c r="BLY135" s="181"/>
      <c r="BLZ135" s="181"/>
      <c r="BMA135" s="239"/>
      <c r="BMB135" s="181"/>
      <c r="BMC135" s="181"/>
      <c r="BMD135" s="239"/>
      <c r="BME135" s="181"/>
      <c r="BMF135" s="181"/>
      <c r="BMG135" s="239"/>
      <c r="BMH135" s="181"/>
      <c r="BMI135" s="181"/>
      <c r="BMJ135" s="239"/>
      <c r="BMK135" s="181"/>
      <c r="BML135" s="181"/>
      <c r="BMM135" s="239"/>
      <c r="BMN135" s="181"/>
      <c r="BMO135" s="181"/>
      <c r="BMP135" s="239"/>
      <c r="BMQ135" s="181"/>
      <c r="BMR135" s="181"/>
      <c r="BMS135" s="239"/>
      <c r="BMT135" s="181"/>
      <c r="BMU135" s="181"/>
      <c r="BMV135" s="239"/>
      <c r="BMW135" s="181"/>
      <c r="BMX135" s="181"/>
      <c r="BMY135" s="239"/>
      <c r="BMZ135" s="181"/>
      <c r="BNA135" s="181"/>
      <c r="BNB135" s="239"/>
      <c r="BNC135" s="181"/>
      <c r="BND135" s="181"/>
      <c r="BNE135" s="239"/>
      <c r="BNF135" s="181"/>
      <c r="BNG135" s="181"/>
      <c r="BNH135" s="239"/>
      <c r="BNI135" s="181"/>
      <c r="BNJ135" s="181"/>
      <c r="BNK135" s="239"/>
      <c r="BNL135" s="181"/>
      <c r="BNM135" s="181"/>
      <c r="BNN135" s="239"/>
      <c r="BNO135" s="181"/>
      <c r="BNP135" s="181"/>
      <c r="BNQ135" s="239"/>
      <c r="BNR135" s="181"/>
      <c r="BNS135" s="181"/>
      <c r="BNT135" s="239"/>
      <c r="BNU135" s="181"/>
      <c r="BNV135" s="181"/>
      <c r="BNW135" s="239"/>
      <c r="BNX135" s="181"/>
      <c r="BNY135" s="181"/>
      <c r="BNZ135" s="239"/>
      <c r="BOA135" s="181"/>
      <c r="BOB135" s="181"/>
      <c r="BOC135" s="239"/>
      <c r="BOD135" s="181"/>
      <c r="BOE135" s="181"/>
      <c r="BOF135" s="239"/>
      <c r="BOG135" s="181"/>
      <c r="BOH135" s="181"/>
      <c r="BOI135" s="239"/>
      <c r="BOJ135" s="181"/>
      <c r="BOK135" s="181"/>
      <c r="BOL135" s="239"/>
      <c r="BOM135" s="181"/>
      <c r="BON135" s="181"/>
      <c r="BOO135" s="239"/>
      <c r="BOP135" s="181"/>
      <c r="BOQ135" s="181"/>
      <c r="BOR135" s="239"/>
      <c r="BOS135" s="181"/>
      <c r="BOT135" s="181"/>
      <c r="BOU135" s="239"/>
      <c r="BOV135" s="181"/>
      <c r="BOW135" s="181"/>
      <c r="BOX135" s="239"/>
      <c r="BOY135" s="181"/>
      <c r="BOZ135" s="181"/>
      <c r="BPA135" s="239"/>
      <c r="BPB135" s="181"/>
      <c r="BPC135" s="181"/>
      <c r="BPD135" s="239"/>
      <c r="BPE135" s="181"/>
      <c r="BPF135" s="181"/>
      <c r="BPG135" s="239"/>
      <c r="BPH135" s="181"/>
      <c r="BPI135" s="181"/>
      <c r="BPJ135" s="239"/>
      <c r="BPK135" s="181"/>
      <c r="BPL135" s="181"/>
      <c r="BPM135" s="239"/>
      <c r="BPN135" s="181"/>
      <c r="BPO135" s="181"/>
      <c r="BPP135" s="239"/>
      <c r="BPQ135" s="181"/>
      <c r="BPR135" s="181"/>
      <c r="BPS135" s="239"/>
      <c r="BPT135" s="181"/>
      <c r="BPU135" s="181"/>
      <c r="BPV135" s="239"/>
      <c r="BPW135" s="181"/>
      <c r="BPX135" s="181"/>
      <c r="BPY135" s="239"/>
      <c r="BPZ135" s="181"/>
      <c r="BQA135" s="181"/>
      <c r="BQB135" s="239"/>
      <c r="BQC135" s="181"/>
      <c r="BQD135" s="181"/>
      <c r="BQE135" s="239"/>
      <c r="BQF135" s="181"/>
      <c r="BQG135" s="181"/>
      <c r="BQH135" s="239"/>
      <c r="BQI135" s="181"/>
      <c r="BQJ135" s="181"/>
      <c r="BQK135" s="239"/>
      <c r="BQL135" s="181"/>
      <c r="BQM135" s="181"/>
      <c r="BQN135" s="239"/>
      <c r="BQO135" s="181"/>
      <c r="BQP135" s="181"/>
      <c r="BQQ135" s="239"/>
      <c r="BQR135" s="181"/>
      <c r="BQS135" s="181"/>
      <c r="BQT135" s="239"/>
      <c r="BQU135" s="181"/>
      <c r="BQV135" s="181"/>
      <c r="BQW135" s="239"/>
      <c r="BQX135" s="181"/>
      <c r="BQY135" s="181"/>
      <c r="BQZ135" s="239"/>
      <c r="BRA135" s="181"/>
      <c r="BRB135" s="181"/>
      <c r="BRC135" s="239"/>
      <c r="BRD135" s="181"/>
      <c r="BRE135" s="181"/>
      <c r="BRF135" s="239"/>
      <c r="BRG135" s="181"/>
      <c r="BRH135" s="181"/>
      <c r="BRI135" s="239"/>
      <c r="BRJ135" s="181"/>
      <c r="BRK135" s="181"/>
      <c r="BRL135" s="239"/>
      <c r="BRM135" s="181"/>
      <c r="BRN135" s="181"/>
      <c r="BRO135" s="239"/>
      <c r="BRP135" s="181"/>
      <c r="BRQ135" s="181"/>
      <c r="BRR135" s="239"/>
      <c r="BRS135" s="181"/>
      <c r="BRT135" s="181"/>
      <c r="BRU135" s="239"/>
      <c r="BRV135" s="181"/>
      <c r="BRW135" s="181"/>
      <c r="BRX135" s="239"/>
      <c r="BRY135" s="181"/>
      <c r="BRZ135" s="181"/>
      <c r="BSA135" s="239"/>
      <c r="BSB135" s="181"/>
      <c r="BSC135" s="181"/>
      <c r="BSD135" s="239"/>
      <c r="BSE135" s="181"/>
      <c r="BSF135" s="181"/>
      <c r="BSG135" s="239"/>
      <c r="BSH135" s="181"/>
      <c r="BSI135" s="181"/>
      <c r="BSJ135" s="239"/>
      <c r="BSK135" s="181"/>
      <c r="BSL135" s="181"/>
      <c r="BSM135" s="239"/>
      <c r="BSN135" s="181"/>
      <c r="BSO135" s="181"/>
      <c r="BSP135" s="239"/>
      <c r="BSQ135" s="181"/>
      <c r="BSR135" s="181"/>
      <c r="BSS135" s="239"/>
      <c r="BST135" s="181"/>
      <c r="BSU135" s="181"/>
      <c r="BSV135" s="239"/>
      <c r="BSW135" s="181"/>
      <c r="BSX135" s="181"/>
      <c r="BSY135" s="239"/>
      <c r="BSZ135" s="181"/>
      <c r="BTA135" s="181"/>
      <c r="BTB135" s="239"/>
      <c r="BTC135" s="181"/>
      <c r="BTD135" s="181"/>
      <c r="BTE135" s="239"/>
      <c r="BTF135" s="181"/>
      <c r="BTG135" s="181"/>
      <c r="BTH135" s="239"/>
      <c r="BTI135" s="181"/>
      <c r="BTJ135" s="181"/>
      <c r="BTK135" s="239"/>
      <c r="BTL135" s="181"/>
      <c r="BTM135" s="181"/>
      <c r="BTN135" s="239"/>
      <c r="BTO135" s="181"/>
      <c r="BTP135" s="181"/>
      <c r="BTQ135" s="239"/>
      <c r="BTR135" s="181"/>
      <c r="BTS135" s="181"/>
      <c r="BTT135" s="239"/>
      <c r="BTU135" s="181"/>
      <c r="BTV135" s="181"/>
      <c r="BTW135" s="239"/>
      <c r="BTX135" s="181"/>
      <c r="BTY135" s="181"/>
      <c r="BTZ135" s="239"/>
      <c r="BUA135" s="181"/>
      <c r="BUB135" s="181"/>
      <c r="BUC135" s="239"/>
      <c r="BUD135" s="181"/>
      <c r="BUE135" s="181"/>
      <c r="BUF135" s="239"/>
      <c r="BUG135" s="181"/>
      <c r="BUH135" s="181"/>
      <c r="BUI135" s="239"/>
      <c r="BUJ135" s="181"/>
      <c r="BUK135" s="181"/>
      <c r="BUL135" s="239"/>
      <c r="BUM135" s="181"/>
      <c r="BUN135" s="181"/>
      <c r="BUO135" s="239"/>
      <c r="BUP135" s="181"/>
      <c r="BUQ135" s="181"/>
      <c r="BUR135" s="239"/>
      <c r="BUS135" s="181"/>
      <c r="BUT135" s="181"/>
      <c r="BUU135" s="239"/>
      <c r="BUV135" s="181"/>
      <c r="BUW135" s="181"/>
      <c r="BUX135" s="239"/>
      <c r="BUY135" s="181"/>
      <c r="BUZ135" s="181"/>
      <c r="BVA135" s="239"/>
      <c r="BVB135" s="181"/>
      <c r="BVC135" s="181"/>
      <c r="BVD135" s="239"/>
      <c r="BVE135" s="181"/>
      <c r="BVF135" s="181"/>
      <c r="BVG135" s="239"/>
      <c r="BVH135" s="181"/>
      <c r="BVI135" s="181"/>
      <c r="BVJ135" s="239"/>
      <c r="BVK135" s="181"/>
      <c r="BVL135" s="181"/>
      <c r="BVM135" s="239"/>
      <c r="BVN135" s="181"/>
      <c r="BVO135" s="181"/>
      <c r="BVP135" s="239"/>
      <c r="BVQ135" s="181"/>
      <c r="BVR135" s="181"/>
      <c r="BVS135" s="239"/>
      <c r="BVT135" s="181"/>
      <c r="BVU135" s="181"/>
      <c r="BVV135" s="239"/>
      <c r="BVW135" s="181"/>
      <c r="BVX135" s="181"/>
      <c r="BVY135" s="239"/>
      <c r="BVZ135" s="181"/>
      <c r="BWA135" s="181"/>
      <c r="BWB135" s="239"/>
      <c r="BWC135" s="181"/>
      <c r="BWD135" s="181"/>
      <c r="BWE135" s="239"/>
      <c r="BWF135" s="181"/>
      <c r="BWG135" s="181"/>
      <c r="BWH135" s="239"/>
      <c r="BWI135" s="181"/>
      <c r="BWJ135" s="181"/>
      <c r="BWK135" s="239"/>
      <c r="BWL135" s="181"/>
      <c r="BWM135" s="181"/>
      <c r="BWN135" s="239"/>
      <c r="BWO135" s="181"/>
      <c r="BWP135" s="181"/>
      <c r="BWQ135" s="239"/>
      <c r="BWR135" s="181"/>
      <c r="BWS135" s="181"/>
      <c r="BWT135" s="239"/>
      <c r="BWU135" s="181"/>
      <c r="BWV135" s="181"/>
      <c r="BWW135" s="239"/>
      <c r="BWX135" s="181"/>
      <c r="BWY135" s="181"/>
      <c r="BWZ135" s="239"/>
      <c r="BXA135" s="181"/>
      <c r="BXB135" s="181"/>
      <c r="BXC135" s="239"/>
      <c r="BXD135" s="181"/>
      <c r="BXE135" s="181"/>
      <c r="BXF135" s="239"/>
      <c r="BXG135" s="181"/>
      <c r="BXH135" s="181"/>
      <c r="BXI135" s="239"/>
      <c r="BXJ135" s="181"/>
      <c r="BXK135" s="181"/>
      <c r="BXL135" s="239"/>
      <c r="BXM135" s="181"/>
      <c r="BXN135" s="181"/>
      <c r="BXO135" s="239"/>
      <c r="BXP135" s="181"/>
      <c r="BXQ135" s="181"/>
      <c r="BXR135" s="239"/>
      <c r="BXS135" s="181"/>
      <c r="BXT135" s="181"/>
      <c r="BXU135" s="239"/>
      <c r="BXV135" s="181"/>
      <c r="BXW135" s="181"/>
      <c r="BXX135" s="239"/>
      <c r="BXY135" s="181"/>
      <c r="BXZ135" s="181"/>
      <c r="BYA135" s="239"/>
      <c r="BYB135" s="181"/>
      <c r="BYC135" s="181"/>
      <c r="BYD135" s="239"/>
      <c r="BYE135" s="181"/>
      <c r="BYF135" s="181"/>
      <c r="BYG135" s="239"/>
      <c r="BYH135" s="181"/>
      <c r="BYI135" s="181"/>
      <c r="BYJ135" s="239"/>
      <c r="BYK135" s="181"/>
      <c r="BYL135" s="181"/>
      <c r="BYM135" s="239"/>
      <c r="BYN135" s="181"/>
      <c r="BYO135" s="181"/>
      <c r="BYP135" s="239"/>
      <c r="BYQ135" s="181"/>
      <c r="BYR135" s="181"/>
      <c r="BYS135" s="239"/>
      <c r="BYT135" s="181"/>
      <c r="BYU135" s="181"/>
      <c r="BYV135" s="239"/>
      <c r="BYW135" s="181"/>
      <c r="BYX135" s="181"/>
      <c r="BYY135" s="239"/>
      <c r="BYZ135" s="181"/>
      <c r="BZA135" s="181"/>
      <c r="BZB135" s="239"/>
      <c r="BZC135" s="181"/>
      <c r="BZD135" s="181"/>
      <c r="BZE135" s="239"/>
      <c r="BZF135" s="181"/>
      <c r="BZG135" s="181"/>
      <c r="BZH135" s="239"/>
      <c r="BZI135" s="181"/>
      <c r="BZJ135" s="181"/>
      <c r="BZK135" s="239"/>
      <c r="BZL135" s="181"/>
      <c r="BZM135" s="181"/>
      <c r="BZN135" s="239"/>
      <c r="BZO135" s="181"/>
      <c r="BZP135" s="181"/>
      <c r="BZQ135" s="239"/>
      <c r="BZR135" s="181"/>
      <c r="BZS135" s="181"/>
      <c r="BZT135" s="239"/>
      <c r="BZU135" s="181"/>
      <c r="BZV135" s="181"/>
      <c r="BZW135" s="239"/>
      <c r="BZX135" s="181"/>
      <c r="BZY135" s="181"/>
      <c r="BZZ135" s="239"/>
      <c r="CAA135" s="181"/>
      <c r="CAB135" s="181"/>
      <c r="CAC135" s="239"/>
      <c r="CAD135" s="181"/>
      <c r="CAE135" s="181"/>
      <c r="CAF135" s="239"/>
      <c r="CAG135" s="181"/>
      <c r="CAH135" s="181"/>
      <c r="CAI135" s="239"/>
      <c r="CAJ135" s="181"/>
      <c r="CAK135" s="181"/>
      <c r="CAL135" s="239"/>
      <c r="CAM135" s="181"/>
      <c r="CAN135" s="181"/>
      <c r="CAO135" s="239"/>
      <c r="CAP135" s="181"/>
      <c r="CAQ135" s="181"/>
      <c r="CAR135" s="239"/>
      <c r="CAS135" s="181"/>
      <c r="CAT135" s="181"/>
      <c r="CAU135" s="239"/>
      <c r="CAV135" s="181"/>
      <c r="CAW135" s="181"/>
      <c r="CAX135" s="239"/>
      <c r="CAY135" s="181"/>
      <c r="CAZ135" s="181"/>
      <c r="CBA135" s="239"/>
      <c r="CBB135" s="181"/>
      <c r="CBC135" s="181"/>
      <c r="CBD135" s="239"/>
      <c r="CBE135" s="181"/>
      <c r="CBF135" s="181"/>
      <c r="CBG135" s="239"/>
      <c r="CBH135" s="181"/>
      <c r="CBI135" s="181"/>
      <c r="CBJ135" s="239"/>
      <c r="CBK135" s="181"/>
      <c r="CBL135" s="181"/>
      <c r="CBM135" s="239"/>
      <c r="CBN135" s="181"/>
      <c r="CBO135" s="181"/>
      <c r="CBP135" s="239"/>
      <c r="CBQ135" s="181"/>
      <c r="CBR135" s="181"/>
      <c r="CBS135" s="239"/>
      <c r="CBT135" s="181"/>
      <c r="CBU135" s="181"/>
      <c r="CBV135" s="239"/>
      <c r="CBW135" s="181"/>
      <c r="CBX135" s="181"/>
      <c r="CBY135" s="239"/>
      <c r="CBZ135" s="181"/>
      <c r="CCA135" s="181"/>
      <c r="CCB135" s="239"/>
      <c r="CCC135" s="181"/>
      <c r="CCD135" s="181"/>
      <c r="CCE135" s="239"/>
      <c r="CCF135" s="181"/>
      <c r="CCG135" s="181"/>
      <c r="CCH135" s="239"/>
      <c r="CCI135" s="181"/>
      <c r="CCJ135" s="181"/>
      <c r="CCK135" s="239"/>
      <c r="CCL135" s="181"/>
      <c r="CCM135" s="181"/>
      <c r="CCN135" s="239"/>
      <c r="CCO135" s="181"/>
      <c r="CCP135" s="181"/>
      <c r="CCQ135" s="239"/>
      <c r="CCR135" s="181"/>
      <c r="CCS135" s="181"/>
      <c r="CCT135" s="239"/>
      <c r="CCU135" s="181"/>
      <c r="CCV135" s="181"/>
      <c r="CCW135" s="239"/>
      <c r="CCX135" s="181"/>
      <c r="CCY135" s="181"/>
      <c r="CCZ135" s="239"/>
      <c r="CDA135" s="181"/>
      <c r="CDB135" s="181"/>
      <c r="CDC135" s="239"/>
      <c r="CDD135" s="181"/>
      <c r="CDE135" s="181"/>
      <c r="CDF135" s="239"/>
      <c r="CDG135" s="181"/>
      <c r="CDH135" s="181"/>
      <c r="CDI135" s="239"/>
      <c r="CDJ135" s="181"/>
      <c r="CDK135" s="181"/>
      <c r="CDL135" s="239"/>
      <c r="CDM135" s="181"/>
      <c r="CDN135" s="181"/>
      <c r="CDO135" s="239"/>
      <c r="CDP135" s="181"/>
      <c r="CDQ135" s="181"/>
      <c r="CDR135" s="239"/>
      <c r="CDS135" s="181"/>
      <c r="CDT135" s="181"/>
      <c r="CDU135" s="239"/>
      <c r="CDV135" s="181"/>
      <c r="CDW135" s="181"/>
      <c r="CDX135" s="239"/>
      <c r="CDY135" s="181"/>
      <c r="CDZ135" s="181"/>
      <c r="CEA135" s="239"/>
      <c r="CEB135" s="181"/>
      <c r="CEC135" s="181"/>
      <c r="CED135" s="239"/>
      <c r="CEE135" s="181"/>
      <c r="CEF135" s="181"/>
      <c r="CEG135" s="239"/>
      <c r="CEH135" s="181"/>
      <c r="CEI135" s="181"/>
      <c r="CEJ135" s="239"/>
      <c r="CEK135" s="181"/>
      <c r="CEL135" s="181"/>
      <c r="CEM135" s="239"/>
      <c r="CEN135" s="181"/>
      <c r="CEO135" s="181"/>
      <c r="CEP135" s="239"/>
      <c r="CEQ135" s="181"/>
      <c r="CER135" s="181"/>
      <c r="CES135" s="239"/>
      <c r="CET135" s="181"/>
      <c r="CEU135" s="181"/>
      <c r="CEV135" s="239"/>
      <c r="CEW135" s="181"/>
      <c r="CEX135" s="181"/>
      <c r="CEY135" s="239"/>
      <c r="CEZ135" s="181"/>
      <c r="CFA135" s="181"/>
      <c r="CFB135" s="239"/>
      <c r="CFC135" s="181"/>
      <c r="CFD135" s="181"/>
      <c r="CFE135" s="239"/>
      <c r="CFF135" s="181"/>
      <c r="CFG135" s="181"/>
      <c r="CFH135" s="239"/>
      <c r="CFI135" s="181"/>
      <c r="CFJ135" s="181"/>
      <c r="CFK135" s="239"/>
      <c r="CFL135" s="181"/>
      <c r="CFM135" s="181"/>
      <c r="CFN135" s="239"/>
      <c r="CFO135" s="181"/>
      <c r="CFP135" s="181"/>
      <c r="CFQ135" s="239"/>
      <c r="CFR135" s="181"/>
      <c r="CFS135" s="181"/>
      <c r="CFT135" s="239"/>
      <c r="CFU135" s="181"/>
      <c r="CFV135" s="181"/>
      <c r="CFW135" s="239"/>
      <c r="CFX135" s="181"/>
      <c r="CFY135" s="181"/>
      <c r="CFZ135" s="239"/>
      <c r="CGA135" s="181"/>
      <c r="CGB135" s="181"/>
      <c r="CGC135" s="239"/>
      <c r="CGD135" s="181"/>
      <c r="CGE135" s="181"/>
      <c r="CGF135" s="239"/>
      <c r="CGG135" s="181"/>
      <c r="CGH135" s="181"/>
      <c r="CGI135" s="239"/>
      <c r="CGJ135" s="181"/>
      <c r="CGK135" s="181"/>
      <c r="CGL135" s="239"/>
      <c r="CGM135" s="181"/>
      <c r="CGN135" s="181"/>
      <c r="CGO135" s="239"/>
      <c r="CGP135" s="181"/>
      <c r="CGQ135" s="181"/>
      <c r="CGR135" s="239"/>
      <c r="CGS135" s="181"/>
      <c r="CGT135" s="181"/>
      <c r="CGU135" s="239"/>
      <c r="CGV135" s="181"/>
      <c r="CGW135" s="181"/>
      <c r="CGX135" s="239"/>
      <c r="CGY135" s="181"/>
      <c r="CGZ135" s="181"/>
      <c r="CHA135" s="239"/>
      <c r="CHB135" s="181"/>
      <c r="CHC135" s="181"/>
      <c r="CHD135" s="239"/>
      <c r="CHE135" s="181"/>
      <c r="CHF135" s="181"/>
      <c r="CHG135" s="239"/>
      <c r="CHH135" s="181"/>
      <c r="CHI135" s="181"/>
      <c r="CHJ135" s="239"/>
      <c r="CHK135" s="181"/>
      <c r="CHL135" s="181"/>
      <c r="CHM135" s="239"/>
      <c r="CHN135" s="181"/>
      <c r="CHO135" s="181"/>
      <c r="CHP135" s="239"/>
      <c r="CHQ135" s="181"/>
      <c r="CHR135" s="181"/>
      <c r="CHS135" s="239"/>
      <c r="CHT135" s="181"/>
      <c r="CHU135" s="181"/>
      <c r="CHV135" s="239"/>
      <c r="CHW135" s="181"/>
      <c r="CHX135" s="181"/>
      <c r="CHY135" s="239"/>
      <c r="CHZ135" s="181"/>
      <c r="CIA135" s="181"/>
      <c r="CIB135" s="239"/>
      <c r="CIC135" s="181"/>
      <c r="CID135" s="181"/>
      <c r="CIE135" s="239"/>
      <c r="CIF135" s="181"/>
      <c r="CIG135" s="181"/>
      <c r="CIH135" s="239"/>
      <c r="CII135" s="181"/>
      <c r="CIJ135" s="181"/>
      <c r="CIK135" s="239"/>
      <c r="CIL135" s="181"/>
      <c r="CIM135" s="181"/>
      <c r="CIN135" s="239"/>
      <c r="CIO135" s="181"/>
      <c r="CIP135" s="181"/>
      <c r="CIQ135" s="239"/>
      <c r="CIR135" s="181"/>
      <c r="CIS135" s="181"/>
      <c r="CIT135" s="239"/>
      <c r="CIU135" s="181"/>
      <c r="CIV135" s="181"/>
      <c r="CIW135" s="239"/>
      <c r="CIX135" s="181"/>
      <c r="CIY135" s="181"/>
      <c r="CIZ135" s="239"/>
      <c r="CJA135" s="181"/>
      <c r="CJB135" s="181"/>
      <c r="CJC135" s="239"/>
      <c r="CJD135" s="181"/>
      <c r="CJE135" s="181"/>
      <c r="CJF135" s="239"/>
      <c r="CJG135" s="181"/>
      <c r="CJH135" s="181"/>
      <c r="CJI135" s="239"/>
      <c r="CJJ135" s="181"/>
      <c r="CJK135" s="181"/>
      <c r="CJL135" s="239"/>
      <c r="CJM135" s="181"/>
      <c r="CJN135" s="181"/>
      <c r="CJO135" s="239"/>
      <c r="CJP135" s="181"/>
      <c r="CJQ135" s="181"/>
      <c r="CJR135" s="239"/>
      <c r="CJS135" s="181"/>
      <c r="CJT135" s="181"/>
      <c r="CJU135" s="239"/>
      <c r="CJV135" s="181"/>
      <c r="CJW135" s="181"/>
      <c r="CJX135" s="239"/>
      <c r="CJY135" s="181"/>
      <c r="CJZ135" s="181"/>
      <c r="CKA135" s="239"/>
      <c r="CKB135" s="181"/>
      <c r="CKC135" s="181"/>
      <c r="CKD135" s="239"/>
      <c r="CKE135" s="181"/>
      <c r="CKF135" s="181"/>
      <c r="CKG135" s="239"/>
      <c r="CKH135" s="181"/>
      <c r="CKI135" s="181"/>
      <c r="CKJ135" s="239"/>
      <c r="CKK135" s="181"/>
      <c r="CKL135" s="181"/>
      <c r="CKM135" s="239"/>
      <c r="CKN135" s="181"/>
      <c r="CKO135" s="181"/>
      <c r="CKP135" s="239"/>
      <c r="CKQ135" s="181"/>
      <c r="CKR135" s="181"/>
      <c r="CKS135" s="239"/>
      <c r="CKT135" s="181"/>
      <c r="CKU135" s="181"/>
      <c r="CKV135" s="239"/>
      <c r="CKW135" s="181"/>
      <c r="CKX135" s="181"/>
      <c r="CKY135" s="239"/>
      <c r="CKZ135" s="181"/>
      <c r="CLA135" s="181"/>
      <c r="CLB135" s="239"/>
      <c r="CLC135" s="181"/>
      <c r="CLD135" s="181"/>
      <c r="CLE135" s="239"/>
      <c r="CLF135" s="181"/>
      <c r="CLG135" s="181"/>
      <c r="CLH135" s="239"/>
      <c r="CLI135" s="181"/>
      <c r="CLJ135" s="181"/>
      <c r="CLK135" s="239"/>
      <c r="CLL135" s="181"/>
      <c r="CLM135" s="181"/>
      <c r="CLN135" s="239"/>
      <c r="CLO135" s="181"/>
      <c r="CLP135" s="181"/>
      <c r="CLQ135" s="239"/>
      <c r="CLR135" s="181"/>
      <c r="CLS135" s="181"/>
      <c r="CLT135" s="239"/>
      <c r="CLU135" s="181"/>
      <c r="CLV135" s="181"/>
      <c r="CLW135" s="239"/>
      <c r="CLX135" s="181"/>
      <c r="CLY135" s="181"/>
      <c r="CLZ135" s="239"/>
      <c r="CMA135" s="181"/>
      <c r="CMB135" s="181"/>
      <c r="CMC135" s="239"/>
      <c r="CMD135" s="181"/>
      <c r="CME135" s="181"/>
      <c r="CMF135" s="239"/>
      <c r="CMG135" s="181"/>
      <c r="CMH135" s="181"/>
      <c r="CMI135" s="239"/>
      <c r="CMJ135" s="181"/>
      <c r="CMK135" s="181"/>
      <c r="CML135" s="239"/>
      <c r="CMM135" s="181"/>
      <c r="CMN135" s="181"/>
      <c r="CMO135" s="239"/>
      <c r="CMP135" s="181"/>
      <c r="CMQ135" s="181"/>
      <c r="CMR135" s="239"/>
      <c r="CMS135" s="181"/>
      <c r="CMT135" s="181"/>
      <c r="CMU135" s="239"/>
      <c r="CMV135" s="181"/>
      <c r="CMW135" s="181"/>
      <c r="CMX135" s="239"/>
      <c r="CMY135" s="181"/>
      <c r="CMZ135" s="181"/>
      <c r="CNA135" s="239"/>
      <c r="CNB135" s="181"/>
      <c r="CNC135" s="181"/>
      <c r="CND135" s="239"/>
      <c r="CNE135" s="181"/>
      <c r="CNF135" s="181"/>
      <c r="CNG135" s="239"/>
      <c r="CNH135" s="181"/>
      <c r="CNI135" s="181"/>
      <c r="CNJ135" s="239"/>
      <c r="CNK135" s="181"/>
      <c r="CNL135" s="181"/>
      <c r="CNM135" s="239"/>
      <c r="CNN135" s="181"/>
      <c r="CNO135" s="181"/>
      <c r="CNP135" s="239"/>
      <c r="CNQ135" s="181"/>
      <c r="CNR135" s="181"/>
      <c r="CNS135" s="239"/>
      <c r="CNT135" s="181"/>
      <c r="CNU135" s="181"/>
      <c r="CNV135" s="239"/>
      <c r="CNW135" s="181"/>
      <c r="CNX135" s="181"/>
      <c r="CNY135" s="239"/>
      <c r="CNZ135" s="181"/>
      <c r="COA135" s="181"/>
      <c r="COB135" s="239"/>
      <c r="COC135" s="181"/>
      <c r="COD135" s="181"/>
      <c r="COE135" s="239"/>
      <c r="COF135" s="181"/>
      <c r="COG135" s="181"/>
      <c r="COH135" s="239"/>
      <c r="COI135" s="181"/>
      <c r="COJ135" s="181"/>
      <c r="COK135" s="239"/>
      <c r="COL135" s="181"/>
      <c r="COM135" s="181"/>
      <c r="CON135" s="239"/>
      <c r="COO135" s="181"/>
      <c r="COP135" s="181"/>
      <c r="COQ135" s="239"/>
      <c r="COR135" s="181"/>
      <c r="COS135" s="181"/>
      <c r="COT135" s="239"/>
      <c r="COU135" s="181"/>
      <c r="COV135" s="181"/>
      <c r="COW135" s="239"/>
      <c r="COX135" s="181"/>
      <c r="COY135" s="181"/>
      <c r="COZ135" s="239"/>
      <c r="CPA135" s="181"/>
      <c r="CPB135" s="181"/>
      <c r="CPC135" s="239"/>
      <c r="CPD135" s="181"/>
      <c r="CPE135" s="181"/>
      <c r="CPF135" s="239"/>
      <c r="CPG135" s="181"/>
      <c r="CPH135" s="181"/>
      <c r="CPI135" s="239"/>
      <c r="CPJ135" s="181"/>
      <c r="CPK135" s="181"/>
      <c r="CPL135" s="239"/>
      <c r="CPM135" s="181"/>
      <c r="CPN135" s="181"/>
      <c r="CPO135" s="239"/>
      <c r="CPP135" s="181"/>
      <c r="CPQ135" s="181"/>
      <c r="CPR135" s="239"/>
      <c r="CPS135" s="181"/>
      <c r="CPT135" s="181"/>
      <c r="CPU135" s="239"/>
      <c r="CPV135" s="181"/>
      <c r="CPW135" s="181"/>
      <c r="CPX135" s="239"/>
      <c r="CPY135" s="181"/>
      <c r="CPZ135" s="181"/>
      <c r="CQA135" s="239"/>
      <c r="CQB135" s="181"/>
      <c r="CQC135" s="181"/>
      <c r="CQD135" s="239"/>
      <c r="CQE135" s="181"/>
      <c r="CQF135" s="181"/>
      <c r="CQG135" s="239"/>
      <c r="CQH135" s="181"/>
      <c r="CQI135" s="181"/>
      <c r="CQJ135" s="239"/>
      <c r="CQK135" s="181"/>
      <c r="CQL135" s="181"/>
      <c r="CQM135" s="239"/>
      <c r="CQN135" s="181"/>
      <c r="CQO135" s="181"/>
      <c r="CQP135" s="239"/>
      <c r="CQQ135" s="181"/>
      <c r="CQR135" s="181"/>
      <c r="CQS135" s="239"/>
      <c r="CQT135" s="181"/>
      <c r="CQU135" s="181"/>
      <c r="CQV135" s="239"/>
      <c r="CQW135" s="181"/>
      <c r="CQX135" s="181"/>
      <c r="CQY135" s="239"/>
      <c r="CQZ135" s="181"/>
      <c r="CRA135" s="181"/>
      <c r="CRB135" s="239"/>
      <c r="CRC135" s="181"/>
      <c r="CRD135" s="181"/>
      <c r="CRE135" s="239"/>
      <c r="CRF135" s="181"/>
      <c r="CRG135" s="181"/>
      <c r="CRH135" s="239"/>
      <c r="CRI135" s="181"/>
      <c r="CRJ135" s="181"/>
      <c r="CRK135" s="239"/>
      <c r="CRL135" s="181"/>
      <c r="CRM135" s="181"/>
      <c r="CRN135" s="239"/>
      <c r="CRO135" s="181"/>
      <c r="CRP135" s="181"/>
      <c r="CRQ135" s="239"/>
      <c r="CRR135" s="181"/>
      <c r="CRS135" s="181"/>
      <c r="CRT135" s="239"/>
      <c r="CRU135" s="181"/>
      <c r="CRV135" s="181"/>
      <c r="CRW135" s="239"/>
      <c r="CRX135" s="181"/>
      <c r="CRY135" s="181"/>
      <c r="CRZ135" s="239"/>
      <c r="CSA135" s="181"/>
      <c r="CSB135" s="181"/>
      <c r="CSC135" s="239"/>
      <c r="CSD135" s="181"/>
      <c r="CSE135" s="181"/>
      <c r="CSF135" s="239"/>
      <c r="CSG135" s="181"/>
      <c r="CSH135" s="181"/>
      <c r="CSI135" s="239"/>
      <c r="CSJ135" s="181"/>
      <c r="CSK135" s="181"/>
      <c r="CSL135" s="239"/>
      <c r="CSM135" s="181"/>
      <c r="CSN135" s="181"/>
      <c r="CSO135" s="239"/>
      <c r="CSP135" s="181"/>
      <c r="CSQ135" s="181"/>
      <c r="CSR135" s="239"/>
      <c r="CSS135" s="181"/>
      <c r="CST135" s="181"/>
      <c r="CSU135" s="239"/>
      <c r="CSV135" s="181"/>
      <c r="CSW135" s="181"/>
      <c r="CSX135" s="239"/>
      <c r="CSY135" s="181"/>
      <c r="CSZ135" s="181"/>
      <c r="CTA135" s="239"/>
      <c r="CTB135" s="181"/>
      <c r="CTC135" s="181"/>
      <c r="CTD135" s="239"/>
      <c r="CTE135" s="181"/>
      <c r="CTF135" s="181"/>
      <c r="CTG135" s="239"/>
      <c r="CTH135" s="181"/>
      <c r="CTI135" s="181"/>
      <c r="CTJ135" s="239"/>
      <c r="CTK135" s="181"/>
      <c r="CTL135" s="181"/>
      <c r="CTM135" s="239"/>
      <c r="CTN135" s="181"/>
      <c r="CTO135" s="181"/>
      <c r="CTP135" s="239"/>
      <c r="CTQ135" s="181"/>
      <c r="CTR135" s="181"/>
      <c r="CTS135" s="239"/>
      <c r="CTT135" s="181"/>
      <c r="CTU135" s="181"/>
      <c r="CTV135" s="239"/>
      <c r="CTW135" s="181"/>
      <c r="CTX135" s="181"/>
      <c r="CTY135" s="239"/>
      <c r="CTZ135" s="181"/>
      <c r="CUA135" s="181"/>
      <c r="CUB135" s="239"/>
      <c r="CUC135" s="181"/>
      <c r="CUD135" s="181"/>
      <c r="CUE135" s="239"/>
      <c r="CUF135" s="181"/>
      <c r="CUG135" s="181"/>
      <c r="CUH135" s="239"/>
      <c r="CUI135" s="181"/>
      <c r="CUJ135" s="181"/>
      <c r="CUK135" s="239"/>
      <c r="CUL135" s="181"/>
      <c r="CUM135" s="181"/>
      <c r="CUN135" s="239"/>
      <c r="CUO135" s="181"/>
      <c r="CUP135" s="181"/>
      <c r="CUQ135" s="239"/>
      <c r="CUR135" s="181"/>
      <c r="CUS135" s="181"/>
      <c r="CUT135" s="239"/>
      <c r="CUU135" s="181"/>
      <c r="CUV135" s="181"/>
      <c r="CUW135" s="239"/>
      <c r="CUX135" s="181"/>
      <c r="CUY135" s="181"/>
      <c r="CUZ135" s="239"/>
      <c r="CVA135" s="181"/>
      <c r="CVB135" s="181"/>
      <c r="CVC135" s="239"/>
      <c r="CVD135" s="181"/>
      <c r="CVE135" s="181"/>
      <c r="CVF135" s="239"/>
      <c r="CVG135" s="181"/>
      <c r="CVH135" s="181"/>
      <c r="CVI135" s="239"/>
      <c r="CVJ135" s="181"/>
      <c r="CVK135" s="181"/>
      <c r="CVL135" s="239"/>
      <c r="CVM135" s="181"/>
      <c r="CVN135" s="181"/>
      <c r="CVO135" s="239"/>
      <c r="CVP135" s="181"/>
      <c r="CVQ135" s="181"/>
      <c r="CVR135" s="239"/>
      <c r="CVS135" s="181"/>
      <c r="CVT135" s="181"/>
      <c r="CVU135" s="239"/>
      <c r="CVV135" s="181"/>
      <c r="CVW135" s="181"/>
      <c r="CVX135" s="239"/>
      <c r="CVY135" s="181"/>
      <c r="CVZ135" s="181"/>
      <c r="CWA135" s="239"/>
      <c r="CWB135" s="181"/>
      <c r="CWC135" s="181"/>
      <c r="CWD135" s="239"/>
      <c r="CWE135" s="181"/>
      <c r="CWF135" s="181"/>
      <c r="CWG135" s="239"/>
      <c r="CWH135" s="181"/>
      <c r="CWI135" s="181"/>
      <c r="CWJ135" s="239"/>
      <c r="CWK135" s="181"/>
      <c r="CWL135" s="181"/>
      <c r="CWM135" s="239"/>
      <c r="CWN135" s="181"/>
      <c r="CWO135" s="181"/>
      <c r="CWP135" s="239"/>
      <c r="CWQ135" s="181"/>
      <c r="CWR135" s="181"/>
      <c r="CWS135" s="239"/>
      <c r="CWT135" s="181"/>
      <c r="CWU135" s="181"/>
      <c r="CWV135" s="239"/>
      <c r="CWW135" s="181"/>
      <c r="CWX135" s="181"/>
      <c r="CWY135" s="239"/>
      <c r="CWZ135" s="181"/>
      <c r="CXA135" s="181"/>
      <c r="CXB135" s="239"/>
      <c r="CXC135" s="181"/>
      <c r="CXD135" s="181"/>
      <c r="CXE135" s="239"/>
      <c r="CXF135" s="181"/>
      <c r="CXG135" s="181"/>
      <c r="CXH135" s="239"/>
      <c r="CXI135" s="181"/>
      <c r="CXJ135" s="181"/>
      <c r="CXK135" s="239"/>
      <c r="CXL135" s="181"/>
      <c r="CXM135" s="181"/>
      <c r="CXN135" s="239"/>
      <c r="CXO135" s="181"/>
      <c r="CXP135" s="181"/>
      <c r="CXQ135" s="239"/>
      <c r="CXR135" s="181"/>
      <c r="CXS135" s="181"/>
      <c r="CXT135" s="239"/>
      <c r="CXU135" s="181"/>
      <c r="CXV135" s="181"/>
      <c r="CXW135" s="239"/>
      <c r="CXX135" s="181"/>
      <c r="CXY135" s="181"/>
      <c r="CXZ135" s="239"/>
      <c r="CYA135" s="181"/>
      <c r="CYB135" s="181"/>
      <c r="CYC135" s="239"/>
      <c r="CYD135" s="181"/>
      <c r="CYE135" s="181"/>
      <c r="CYF135" s="239"/>
      <c r="CYG135" s="181"/>
      <c r="CYH135" s="181"/>
      <c r="CYI135" s="239"/>
      <c r="CYJ135" s="181"/>
      <c r="CYK135" s="181"/>
      <c r="CYL135" s="239"/>
      <c r="CYM135" s="181"/>
      <c r="CYN135" s="181"/>
      <c r="CYO135" s="239"/>
      <c r="CYP135" s="181"/>
      <c r="CYQ135" s="181"/>
      <c r="CYR135" s="239"/>
      <c r="CYS135" s="181"/>
      <c r="CYT135" s="181"/>
      <c r="CYU135" s="239"/>
      <c r="CYV135" s="181"/>
      <c r="CYW135" s="181"/>
      <c r="CYX135" s="239"/>
      <c r="CYY135" s="181"/>
      <c r="CYZ135" s="181"/>
      <c r="CZA135" s="239"/>
      <c r="CZB135" s="181"/>
      <c r="CZC135" s="181"/>
      <c r="CZD135" s="239"/>
      <c r="CZE135" s="181"/>
      <c r="CZF135" s="181"/>
      <c r="CZG135" s="239"/>
      <c r="CZH135" s="181"/>
      <c r="CZI135" s="181"/>
      <c r="CZJ135" s="239"/>
      <c r="CZK135" s="181"/>
      <c r="CZL135" s="181"/>
      <c r="CZM135" s="239"/>
      <c r="CZN135" s="181"/>
      <c r="CZO135" s="181"/>
      <c r="CZP135" s="239"/>
      <c r="CZQ135" s="181"/>
      <c r="CZR135" s="181"/>
      <c r="CZS135" s="239"/>
      <c r="CZT135" s="181"/>
      <c r="CZU135" s="181"/>
      <c r="CZV135" s="239"/>
      <c r="CZW135" s="181"/>
      <c r="CZX135" s="181"/>
      <c r="CZY135" s="239"/>
      <c r="CZZ135" s="181"/>
      <c r="DAA135" s="181"/>
      <c r="DAB135" s="239"/>
      <c r="DAC135" s="181"/>
      <c r="DAD135" s="181"/>
      <c r="DAE135" s="239"/>
      <c r="DAF135" s="181"/>
      <c r="DAG135" s="181"/>
      <c r="DAH135" s="239"/>
      <c r="DAI135" s="181"/>
      <c r="DAJ135" s="181"/>
      <c r="DAK135" s="239"/>
      <c r="DAL135" s="181"/>
      <c r="DAM135" s="181"/>
      <c r="DAN135" s="239"/>
      <c r="DAO135" s="181"/>
      <c r="DAP135" s="181"/>
      <c r="DAQ135" s="239"/>
      <c r="DAR135" s="181"/>
      <c r="DAS135" s="181"/>
      <c r="DAT135" s="239"/>
      <c r="DAU135" s="181"/>
      <c r="DAV135" s="181"/>
      <c r="DAW135" s="239"/>
      <c r="DAX135" s="181"/>
      <c r="DAY135" s="181"/>
      <c r="DAZ135" s="239"/>
      <c r="DBA135" s="181"/>
      <c r="DBB135" s="181"/>
      <c r="DBC135" s="239"/>
      <c r="DBD135" s="181"/>
      <c r="DBE135" s="181"/>
      <c r="DBF135" s="239"/>
      <c r="DBG135" s="181"/>
      <c r="DBH135" s="181"/>
      <c r="DBI135" s="239"/>
      <c r="DBJ135" s="181"/>
      <c r="DBK135" s="181"/>
      <c r="DBL135" s="239"/>
      <c r="DBM135" s="181"/>
      <c r="DBN135" s="181"/>
      <c r="DBO135" s="239"/>
      <c r="DBP135" s="181"/>
      <c r="DBQ135" s="181"/>
      <c r="DBR135" s="239"/>
      <c r="DBS135" s="181"/>
      <c r="DBT135" s="181"/>
      <c r="DBU135" s="239"/>
      <c r="DBV135" s="181"/>
      <c r="DBW135" s="181"/>
      <c r="DBX135" s="239"/>
      <c r="DBY135" s="181"/>
      <c r="DBZ135" s="181"/>
      <c r="DCA135" s="239"/>
      <c r="DCB135" s="181"/>
      <c r="DCC135" s="181"/>
      <c r="DCD135" s="239"/>
      <c r="DCE135" s="181"/>
      <c r="DCF135" s="181"/>
      <c r="DCG135" s="239"/>
      <c r="DCH135" s="181"/>
      <c r="DCI135" s="181"/>
      <c r="DCJ135" s="239"/>
      <c r="DCK135" s="181"/>
      <c r="DCL135" s="181"/>
      <c r="DCM135" s="239"/>
      <c r="DCN135" s="181"/>
      <c r="DCO135" s="181"/>
      <c r="DCP135" s="239"/>
      <c r="DCQ135" s="181"/>
      <c r="DCR135" s="181"/>
      <c r="DCS135" s="239"/>
      <c r="DCT135" s="181"/>
      <c r="DCU135" s="181"/>
      <c r="DCV135" s="239"/>
      <c r="DCW135" s="181"/>
      <c r="DCX135" s="181"/>
      <c r="DCY135" s="239"/>
      <c r="DCZ135" s="181"/>
      <c r="DDA135" s="181"/>
      <c r="DDB135" s="239"/>
      <c r="DDC135" s="181"/>
      <c r="DDD135" s="181"/>
      <c r="DDE135" s="239"/>
      <c r="DDF135" s="181"/>
      <c r="DDG135" s="181"/>
      <c r="DDH135" s="239"/>
      <c r="DDI135" s="181"/>
      <c r="DDJ135" s="181"/>
      <c r="DDK135" s="239"/>
      <c r="DDL135" s="181"/>
      <c r="DDM135" s="181"/>
      <c r="DDN135" s="239"/>
      <c r="DDO135" s="181"/>
      <c r="DDP135" s="181"/>
      <c r="DDQ135" s="239"/>
      <c r="DDR135" s="181"/>
      <c r="DDS135" s="181"/>
      <c r="DDT135" s="239"/>
      <c r="DDU135" s="181"/>
      <c r="DDV135" s="181"/>
      <c r="DDW135" s="239"/>
      <c r="DDX135" s="181"/>
      <c r="DDY135" s="181"/>
      <c r="DDZ135" s="239"/>
      <c r="DEA135" s="181"/>
      <c r="DEB135" s="181"/>
      <c r="DEC135" s="239"/>
      <c r="DED135" s="181"/>
      <c r="DEE135" s="181"/>
      <c r="DEF135" s="239"/>
      <c r="DEG135" s="181"/>
      <c r="DEH135" s="181"/>
      <c r="DEI135" s="239"/>
      <c r="DEJ135" s="181"/>
      <c r="DEK135" s="181"/>
      <c r="DEL135" s="239"/>
      <c r="DEM135" s="181"/>
      <c r="DEN135" s="181"/>
      <c r="DEO135" s="239"/>
      <c r="DEP135" s="181"/>
      <c r="DEQ135" s="181"/>
      <c r="DER135" s="239"/>
      <c r="DES135" s="181"/>
      <c r="DET135" s="181"/>
      <c r="DEU135" s="239"/>
      <c r="DEV135" s="181"/>
      <c r="DEW135" s="181"/>
      <c r="DEX135" s="239"/>
      <c r="DEY135" s="181"/>
      <c r="DEZ135" s="181"/>
      <c r="DFA135" s="239"/>
      <c r="DFB135" s="181"/>
      <c r="DFC135" s="181"/>
      <c r="DFD135" s="239"/>
      <c r="DFE135" s="181"/>
      <c r="DFF135" s="181"/>
      <c r="DFG135" s="239"/>
      <c r="DFH135" s="181"/>
      <c r="DFI135" s="181"/>
      <c r="DFJ135" s="239"/>
      <c r="DFK135" s="181"/>
      <c r="DFL135" s="181"/>
      <c r="DFM135" s="239"/>
      <c r="DFN135" s="181"/>
      <c r="DFO135" s="181"/>
      <c r="DFP135" s="239"/>
      <c r="DFQ135" s="181"/>
      <c r="DFR135" s="181"/>
      <c r="DFS135" s="239"/>
      <c r="DFT135" s="181"/>
      <c r="DFU135" s="181"/>
      <c r="DFV135" s="239"/>
      <c r="DFW135" s="181"/>
      <c r="DFX135" s="181"/>
      <c r="DFY135" s="239"/>
      <c r="DFZ135" s="181"/>
      <c r="DGA135" s="181"/>
      <c r="DGB135" s="239"/>
      <c r="DGC135" s="181"/>
      <c r="DGD135" s="181"/>
      <c r="DGE135" s="239"/>
      <c r="DGF135" s="181"/>
      <c r="DGG135" s="181"/>
      <c r="DGH135" s="239"/>
      <c r="DGI135" s="181"/>
      <c r="DGJ135" s="181"/>
      <c r="DGK135" s="239"/>
      <c r="DGL135" s="181"/>
      <c r="DGM135" s="181"/>
      <c r="DGN135" s="239"/>
      <c r="DGO135" s="181"/>
      <c r="DGP135" s="181"/>
      <c r="DGQ135" s="239"/>
      <c r="DGR135" s="181"/>
      <c r="DGS135" s="181"/>
      <c r="DGT135" s="239"/>
      <c r="DGU135" s="181"/>
      <c r="DGV135" s="181"/>
      <c r="DGW135" s="239"/>
      <c r="DGX135" s="181"/>
      <c r="DGY135" s="181"/>
      <c r="DGZ135" s="239"/>
      <c r="DHA135" s="181"/>
      <c r="DHB135" s="181"/>
      <c r="DHC135" s="239"/>
      <c r="DHD135" s="181"/>
      <c r="DHE135" s="181"/>
      <c r="DHF135" s="239"/>
      <c r="DHG135" s="181"/>
      <c r="DHH135" s="181"/>
      <c r="DHI135" s="239"/>
      <c r="DHJ135" s="181"/>
      <c r="DHK135" s="181"/>
      <c r="DHL135" s="239"/>
      <c r="DHM135" s="181"/>
      <c r="DHN135" s="181"/>
      <c r="DHO135" s="239"/>
      <c r="DHP135" s="181"/>
      <c r="DHQ135" s="181"/>
      <c r="DHR135" s="239"/>
      <c r="DHS135" s="181"/>
      <c r="DHT135" s="181"/>
      <c r="DHU135" s="239"/>
      <c r="DHV135" s="181"/>
      <c r="DHW135" s="181"/>
      <c r="DHX135" s="239"/>
      <c r="DHY135" s="181"/>
      <c r="DHZ135" s="181"/>
      <c r="DIA135" s="239"/>
      <c r="DIB135" s="181"/>
      <c r="DIC135" s="181"/>
      <c r="DID135" s="239"/>
      <c r="DIE135" s="181"/>
      <c r="DIF135" s="181"/>
      <c r="DIG135" s="239"/>
      <c r="DIH135" s="181"/>
      <c r="DII135" s="181"/>
      <c r="DIJ135" s="239"/>
      <c r="DIK135" s="181"/>
      <c r="DIL135" s="181"/>
      <c r="DIM135" s="239"/>
      <c r="DIN135" s="181"/>
      <c r="DIO135" s="181"/>
      <c r="DIP135" s="239"/>
      <c r="DIQ135" s="181"/>
      <c r="DIR135" s="181"/>
      <c r="DIS135" s="239"/>
      <c r="DIT135" s="181"/>
      <c r="DIU135" s="181"/>
      <c r="DIV135" s="239"/>
      <c r="DIW135" s="181"/>
      <c r="DIX135" s="181"/>
      <c r="DIY135" s="239"/>
      <c r="DIZ135" s="181"/>
      <c r="DJA135" s="181"/>
      <c r="DJB135" s="239"/>
      <c r="DJC135" s="181"/>
      <c r="DJD135" s="181"/>
      <c r="DJE135" s="239"/>
      <c r="DJF135" s="181"/>
      <c r="DJG135" s="181"/>
      <c r="DJH135" s="239"/>
      <c r="DJI135" s="181"/>
      <c r="DJJ135" s="181"/>
      <c r="DJK135" s="239"/>
      <c r="DJL135" s="181"/>
      <c r="DJM135" s="181"/>
      <c r="DJN135" s="239"/>
      <c r="DJO135" s="181"/>
      <c r="DJP135" s="181"/>
      <c r="DJQ135" s="239"/>
      <c r="DJR135" s="181"/>
      <c r="DJS135" s="181"/>
      <c r="DJT135" s="239"/>
      <c r="DJU135" s="181"/>
      <c r="DJV135" s="181"/>
      <c r="DJW135" s="239"/>
      <c r="DJX135" s="181"/>
      <c r="DJY135" s="181"/>
      <c r="DJZ135" s="239"/>
      <c r="DKA135" s="181"/>
      <c r="DKB135" s="181"/>
      <c r="DKC135" s="239"/>
      <c r="DKD135" s="181"/>
      <c r="DKE135" s="181"/>
      <c r="DKF135" s="239"/>
      <c r="DKG135" s="181"/>
      <c r="DKH135" s="181"/>
      <c r="DKI135" s="239"/>
      <c r="DKJ135" s="181"/>
      <c r="DKK135" s="181"/>
      <c r="DKL135" s="239"/>
      <c r="DKM135" s="181"/>
      <c r="DKN135" s="181"/>
      <c r="DKO135" s="239"/>
      <c r="DKP135" s="181"/>
      <c r="DKQ135" s="181"/>
      <c r="DKR135" s="239"/>
      <c r="DKS135" s="181"/>
      <c r="DKT135" s="181"/>
      <c r="DKU135" s="239"/>
      <c r="DKV135" s="181"/>
      <c r="DKW135" s="181"/>
      <c r="DKX135" s="239"/>
      <c r="DKY135" s="181"/>
      <c r="DKZ135" s="181"/>
      <c r="DLA135" s="239"/>
      <c r="DLB135" s="181"/>
      <c r="DLC135" s="181"/>
      <c r="DLD135" s="239"/>
      <c r="DLE135" s="181"/>
      <c r="DLF135" s="181"/>
      <c r="DLG135" s="239"/>
      <c r="DLH135" s="181"/>
      <c r="DLI135" s="181"/>
      <c r="DLJ135" s="239"/>
      <c r="DLK135" s="181"/>
      <c r="DLL135" s="181"/>
      <c r="DLM135" s="239"/>
      <c r="DLN135" s="181"/>
      <c r="DLO135" s="181"/>
      <c r="DLP135" s="239"/>
      <c r="DLQ135" s="181"/>
      <c r="DLR135" s="181"/>
      <c r="DLS135" s="239"/>
      <c r="DLT135" s="181"/>
      <c r="DLU135" s="181"/>
      <c r="DLV135" s="239"/>
      <c r="DLW135" s="181"/>
      <c r="DLX135" s="181"/>
      <c r="DLY135" s="239"/>
      <c r="DLZ135" s="181"/>
      <c r="DMA135" s="181"/>
      <c r="DMB135" s="239"/>
      <c r="DMC135" s="181"/>
      <c r="DMD135" s="181"/>
      <c r="DME135" s="239"/>
      <c r="DMF135" s="181"/>
      <c r="DMG135" s="181"/>
      <c r="DMH135" s="239"/>
      <c r="DMI135" s="181"/>
      <c r="DMJ135" s="181"/>
      <c r="DMK135" s="239"/>
      <c r="DML135" s="181"/>
      <c r="DMM135" s="181"/>
      <c r="DMN135" s="239"/>
      <c r="DMO135" s="181"/>
      <c r="DMP135" s="181"/>
      <c r="DMQ135" s="239"/>
      <c r="DMR135" s="181"/>
      <c r="DMS135" s="181"/>
      <c r="DMT135" s="239"/>
      <c r="DMU135" s="181"/>
      <c r="DMV135" s="181"/>
      <c r="DMW135" s="239"/>
      <c r="DMX135" s="181"/>
      <c r="DMY135" s="181"/>
      <c r="DMZ135" s="239"/>
      <c r="DNA135" s="181"/>
      <c r="DNB135" s="181"/>
      <c r="DNC135" s="239"/>
      <c r="DND135" s="181"/>
      <c r="DNE135" s="181"/>
      <c r="DNF135" s="239"/>
      <c r="DNG135" s="181"/>
      <c r="DNH135" s="181"/>
      <c r="DNI135" s="239"/>
      <c r="DNJ135" s="181"/>
      <c r="DNK135" s="181"/>
      <c r="DNL135" s="239"/>
      <c r="DNM135" s="181"/>
      <c r="DNN135" s="181"/>
      <c r="DNO135" s="239"/>
      <c r="DNP135" s="181"/>
      <c r="DNQ135" s="181"/>
      <c r="DNR135" s="239"/>
      <c r="DNS135" s="181"/>
      <c r="DNT135" s="181"/>
      <c r="DNU135" s="239"/>
      <c r="DNV135" s="181"/>
      <c r="DNW135" s="181"/>
      <c r="DNX135" s="239"/>
      <c r="DNY135" s="181"/>
      <c r="DNZ135" s="181"/>
      <c r="DOA135" s="239"/>
      <c r="DOB135" s="181"/>
      <c r="DOC135" s="181"/>
      <c r="DOD135" s="239"/>
      <c r="DOE135" s="181"/>
      <c r="DOF135" s="181"/>
      <c r="DOG135" s="239"/>
      <c r="DOH135" s="181"/>
      <c r="DOI135" s="181"/>
      <c r="DOJ135" s="239"/>
      <c r="DOK135" s="181"/>
      <c r="DOL135" s="181"/>
      <c r="DOM135" s="239"/>
      <c r="DON135" s="181"/>
      <c r="DOO135" s="181"/>
      <c r="DOP135" s="239"/>
      <c r="DOQ135" s="181"/>
      <c r="DOR135" s="181"/>
      <c r="DOS135" s="239"/>
      <c r="DOT135" s="181"/>
      <c r="DOU135" s="181"/>
      <c r="DOV135" s="239"/>
      <c r="DOW135" s="181"/>
      <c r="DOX135" s="181"/>
      <c r="DOY135" s="239"/>
      <c r="DOZ135" s="181"/>
      <c r="DPA135" s="181"/>
      <c r="DPB135" s="239"/>
      <c r="DPC135" s="181"/>
      <c r="DPD135" s="181"/>
      <c r="DPE135" s="239"/>
      <c r="DPF135" s="181"/>
      <c r="DPG135" s="181"/>
      <c r="DPH135" s="239"/>
      <c r="DPI135" s="181"/>
      <c r="DPJ135" s="181"/>
      <c r="DPK135" s="239"/>
      <c r="DPL135" s="181"/>
      <c r="DPM135" s="181"/>
      <c r="DPN135" s="239"/>
      <c r="DPO135" s="181"/>
      <c r="DPP135" s="181"/>
      <c r="DPQ135" s="239"/>
      <c r="DPR135" s="181"/>
      <c r="DPS135" s="181"/>
      <c r="DPT135" s="239"/>
      <c r="DPU135" s="181"/>
      <c r="DPV135" s="181"/>
      <c r="DPW135" s="239"/>
      <c r="DPX135" s="181"/>
      <c r="DPY135" s="181"/>
      <c r="DPZ135" s="239"/>
      <c r="DQA135" s="181"/>
      <c r="DQB135" s="181"/>
      <c r="DQC135" s="239"/>
      <c r="DQD135" s="181"/>
      <c r="DQE135" s="181"/>
      <c r="DQF135" s="239"/>
      <c r="DQG135" s="181"/>
      <c r="DQH135" s="181"/>
      <c r="DQI135" s="239"/>
      <c r="DQJ135" s="181"/>
      <c r="DQK135" s="181"/>
      <c r="DQL135" s="239"/>
      <c r="DQM135" s="181"/>
      <c r="DQN135" s="181"/>
      <c r="DQO135" s="239"/>
      <c r="DQP135" s="181"/>
      <c r="DQQ135" s="181"/>
      <c r="DQR135" s="239"/>
      <c r="DQS135" s="181"/>
      <c r="DQT135" s="181"/>
      <c r="DQU135" s="239"/>
      <c r="DQV135" s="181"/>
      <c r="DQW135" s="181"/>
      <c r="DQX135" s="239"/>
      <c r="DQY135" s="181"/>
      <c r="DQZ135" s="181"/>
      <c r="DRA135" s="239"/>
      <c r="DRB135" s="181"/>
      <c r="DRC135" s="181"/>
      <c r="DRD135" s="239"/>
      <c r="DRE135" s="181"/>
      <c r="DRF135" s="181"/>
      <c r="DRG135" s="239"/>
      <c r="DRH135" s="181"/>
      <c r="DRI135" s="181"/>
      <c r="DRJ135" s="239"/>
      <c r="DRK135" s="181"/>
      <c r="DRL135" s="181"/>
      <c r="DRM135" s="239"/>
      <c r="DRN135" s="181"/>
      <c r="DRO135" s="181"/>
      <c r="DRP135" s="239"/>
      <c r="DRQ135" s="181"/>
      <c r="DRR135" s="181"/>
      <c r="DRS135" s="239"/>
      <c r="DRT135" s="181"/>
      <c r="DRU135" s="181"/>
      <c r="DRV135" s="239"/>
      <c r="DRW135" s="181"/>
      <c r="DRX135" s="181"/>
      <c r="DRY135" s="239"/>
      <c r="DRZ135" s="181"/>
      <c r="DSA135" s="181"/>
      <c r="DSB135" s="239"/>
      <c r="DSC135" s="181"/>
      <c r="DSD135" s="181"/>
      <c r="DSE135" s="239"/>
      <c r="DSF135" s="181"/>
      <c r="DSG135" s="181"/>
      <c r="DSH135" s="239"/>
      <c r="DSI135" s="181"/>
      <c r="DSJ135" s="181"/>
      <c r="DSK135" s="239"/>
      <c r="DSL135" s="181"/>
      <c r="DSM135" s="181"/>
      <c r="DSN135" s="239"/>
      <c r="DSO135" s="181"/>
      <c r="DSP135" s="181"/>
      <c r="DSQ135" s="239"/>
      <c r="DSR135" s="181"/>
      <c r="DSS135" s="181"/>
      <c r="DST135" s="239"/>
      <c r="DSU135" s="181"/>
      <c r="DSV135" s="181"/>
      <c r="DSW135" s="239"/>
      <c r="DSX135" s="181"/>
      <c r="DSY135" s="181"/>
      <c r="DSZ135" s="239"/>
      <c r="DTA135" s="181"/>
      <c r="DTB135" s="181"/>
      <c r="DTC135" s="239"/>
      <c r="DTD135" s="181"/>
      <c r="DTE135" s="181"/>
      <c r="DTF135" s="239"/>
      <c r="DTG135" s="181"/>
      <c r="DTH135" s="181"/>
      <c r="DTI135" s="239"/>
      <c r="DTJ135" s="181"/>
      <c r="DTK135" s="181"/>
      <c r="DTL135" s="239"/>
      <c r="DTM135" s="181"/>
      <c r="DTN135" s="181"/>
      <c r="DTO135" s="239"/>
      <c r="DTP135" s="181"/>
      <c r="DTQ135" s="181"/>
      <c r="DTR135" s="239"/>
      <c r="DTS135" s="181"/>
      <c r="DTT135" s="181"/>
      <c r="DTU135" s="239"/>
      <c r="DTV135" s="181"/>
      <c r="DTW135" s="181"/>
      <c r="DTX135" s="239"/>
      <c r="DTY135" s="181"/>
      <c r="DTZ135" s="181"/>
      <c r="DUA135" s="239"/>
      <c r="DUB135" s="181"/>
      <c r="DUC135" s="181"/>
      <c r="DUD135" s="239"/>
      <c r="DUE135" s="181"/>
      <c r="DUF135" s="181"/>
      <c r="DUG135" s="239"/>
      <c r="DUH135" s="181"/>
      <c r="DUI135" s="181"/>
      <c r="DUJ135" s="239"/>
      <c r="DUK135" s="181"/>
      <c r="DUL135" s="181"/>
      <c r="DUM135" s="239"/>
      <c r="DUN135" s="181"/>
      <c r="DUO135" s="181"/>
      <c r="DUP135" s="239"/>
      <c r="DUQ135" s="181"/>
      <c r="DUR135" s="181"/>
      <c r="DUS135" s="239"/>
      <c r="DUT135" s="181"/>
      <c r="DUU135" s="181"/>
      <c r="DUV135" s="239"/>
      <c r="DUW135" s="181"/>
      <c r="DUX135" s="181"/>
      <c r="DUY135" s="239"/>
      <c r="DUZ135" s="181"/>
      <c r="DVA135" s="181"/>
      <c r="DVB135" s="239"/>
      <c r="DVC135" s="181"/>
      <c r="DVD135" s="181"/>
      <c r="DVE135" s="239"/>
      <c r="DVF135" s="181"/>
      <c r="DVG135" s="181"/>
      <c r="DVH135" s="239"/>
      <c r="DVI135" s="181"/>
      <c r="DVJ135" s="181"/>
      <c r="DVK135" s="239"/>
      <c r="DVL135" s="181"/>
      <c r="DVM135" s="181"/>
      <c r="DVN135" s="239"/>
      <c r="DVO135" s="181"/>
      <c r="DVP135" s="181"/>
      <c r="DVQ135" s="239"/>
      <c r="DVR135" s="181"/>
      <c r="DVS135" s="181"/>
      <c r="DVT135" s="239"/>
      <c r="DVU135" s="181"/>
      <c r="DVV135" s="181"/>
      <c r="DVW135" s="239"/>
      <c r="DVX135" s="181"/>
      <c r="DVY135" s="181"/>
      <c r="DVZ135" s="239"/>
      <c r="DWA135" s="181"/>
      <c r="DWB135" s="181"/>
      <c r="DWC135" s="239"/>
      <c r="DWD135" s="181"/>
      <c r="DWE135" s="181"/>
      <c r="DWF135" s="239"/>
      <c r="DWG135" s="181"/>
      <c r="DWH135" s="181"/>
      <c r="DWI135" s="239"/>
      <c r="DWJ135" s="181"/>
      <c r="DWK135" s="181"/>
      <c r="DWL135" s="239"/>
      <c r="DWM135" s="181"/>
      <c r="DWN135" s="181"/>
      <c r="DWO135" s="239"/>
      <c r="DWP135" s="181"/>
      <c r="DWQ135" s="181"/>
      <c r="DWR135" s="239"/>
      <c r="DWS135" s="181"/>
      <c r="DWT135" s="181"/>
      <c r="DWU135" s="239"/>
      <c r="DWV135" s="181"/>
      <c r="DWW135" s="181"/>
      <c r="DWX135" s="239"/>
      <c r="DWY135" s="181"/>
      <c r="DWZ135" s="181"/>
      <c r="DXA135" s="239"/>
      <c r="DXB135" s="181"/>
      <c r="DXC135" s="181"/>
      <c r="DXD135" s="239"/>
      <c r="DXE135" s="181"/>
      <c r="DXF135" s="181"/>
      <c r="DXG135" s="239"/>
      <c r="DXH135" s="181"/>
      <c r="DXI135" s="181"/>
      <c r="DXJ135" s="239"/>
      <c r="DXK135" s="181"/>
      <c r="DXL135" s="181"/>
      <c r="DXM135" s="239"/>
      <c r="DXN135" s="181"/>
      <c r="DXO135" s="181"/>
      <c r="DXP135" s="239"/>
      <c r="DXQ135" s="181"/>
      <c r="DXR135" s="181"/>
      <c r="DXS135" s="239"/>
      <c r="DXT135" s="181"/>
      <c r="DXU135" s="181"/>
      <c r="DXV135" s="239"/>
      <c r="DXW135" s="181"/>
      <c r="DXX135" s="181"/>
      <c r="DXY135" s="239"/>
      <c r="DXZ135" s="181"/>
      <c r="DYA135" s="181"/>
      <c r="DYB135" s="239"/>
      <c r="DYC135" s="181"/>
      <c r="DYD135" s="181"/>
      <c r="DYE135" s="239"/>
      <c r="DYF135" s="181"/>
      <c r="DYG135" s="181"/>
      <c r="DYH135" s="239"/>
      <c r="DYI135" s="181"/>
      <c r="DYJ135" s="181"/>
      <c r="DYK135" s="239"/>
      <c r="DYL135" s="181"/>
      <c r="DYM135" s="181"/>
      <c r="DYN135" s="239"/>
      <c r="DYO135" s="181"/>
      <c r="DYP135" s="181"/>
      <c r="DYQ135" s="239"/>
      <c r="DYR135" s="181"/>
      <c r="DYS135" s="181"/>
      <c r="DYT135" s="239"/>
      <c r="DYU135" s="181"/>
      <c r="DYV135" s="181"/>
      <c r="DYW135" s="239"/>
      <c r="DYX135" s="181"/>
      <c r="DYY135" s="181"/>
      <c r="DYZ135" s="239"/>
      <c r="DZA135" s="181"/>
      <c r="DZB135" s="181"/>
      <c r="DZC135" s="239"/>
      <c r="DZD135" s="181"/>
      <c r="DZE135" s="181"/>
      <c r="DZF135" s="239"/>
      <c r="DZG135" s="181"/>
      <c r="DZH135" s="181"/>
      <c r="DZI135" s="239"/>
      <c r="DZJ135" s="181"/>
      <c r="DZK135" s="181"/>
      <c r="DZL135" s="239"/>
      <c r="DZM135" s="181"/>
      <c r="DZN135" s="181"/>
      <c r="DZO135" s="239"/>
      <c r="DZP135" s="181"/>
      <c r="DZQ135" s="181"/>
      <c r="DZR135" s="239"/>
      <c r="DZS135" s="181"/>
      <c r="DZT135" s="181"/>
      <c r="DZU135" s="239"/>
      <c r="DZV135" s="181"/>
      <c r="DZW135" s="181"/>
      <c r="DZX135" s="239"/>
      <c r="DZY135" s="181"/>
      <c r="DZZ135" s="181"/>
      <c r="EAA135" s="239"/>
      <c r="EAB135" s="181"/>
      <c r="EAC135" s="181"/>
      <c r="EAD135" s="239"/>
      <c r="EAE135" s="181"/>
      <c r="EAF135" s="181"/>
      <c r="EAG135" s="239"/>
      <c r="EAH135" s="181"/>
      <c r="EAI135" s="181"/>
      <c r="EAJ135" s="239"/>
      <c r="EAK135" s="181"/>
      <c r="EAL135" s="181"/>
      <c r="EAM135" s="239"/>
      <c r="EAN135" s="181"/>
      <c r="EAO135" s="181"/>
      <c r="EAP135" s="239"/>
      <c r="EAQ135" s="181"/>
      <c r="EAR135" s="181"/>
      <c r="EAS135" s="239"/>
      <c r="EAT135" s="181"/>
      <c r="EAU135" s="181"/>
      <c r="EAV135" s="239"/>
      <c r="EAW135" s="181"/>
      <c r="EAX135" s="181"/>
      <c r="EAY135" s="239"/>
      <c r="EAZ135" s="181"/>
      <c r="EBA135" s="181"/>
      <c r="EBB135" s="239"/>
      <c r="EBC135" s="181"/>
      <c r="EBD135" s="181"/>
      <c r="EBE135" s="239"/>
      <c r="EBF135" s="181"/>
      <c r="EBG135" s="181"/>
      <c r="EBH135" s="239"/>
      <c r="EBI135" s="181"/>
      <c r="EBJ135" s="181"/>
      <c r="EBK135" s="239"/>
      <c r="EBL135" s="181"/>
      <c r="EBM135" s="181"/>
      <c r="EBN135" s="239"/>
      <c r="EBO135" s="181"/>
      <c r="EBP135" s="181"/>
      <c r="EBQ135" s="239"/>
      <c r="EBR135" s="181"/>
      <c r="EBS135" s="181"/>
      <c r="EBT135" s="239"/>
      <c r="EBU135" s="181"/>
      <c r="EBV135" s="181"/>
      <c r="EBW135" s="239"/>
      <c r="EBX135" s="181"/>
      <c r="EBY135" s="181"/>
      <c r="EBZ135" s="239"/>
      <c r="ECA135" s="181"/>
      <c r="ECB135" s="181"/>
      <c r="ECC135" s="239"/>
      <c r="ECD135" s="181"/>
      <c r="ECE135" s="181"/>
      <c r="ECF135" s="239"/>
      <c r="ECG135" s="181"/>
      <c r="ECH135" s="181"/>
      <c r="ECI135" s="239"/>
      <c r="ECJ135" s="181"/>
      <c r="ECK135" s="181"/>
      <c r="ECL135" s="239"/>
      <c r="ECM135" s="181"/>
      <c r="ECN135" s="181"/>
      <c r="ECO135" s="239"/>
      <c r="ECP135" s="181"/>
      <c r="ECQ135" s="181"/>
      <c r="ECR135" s="239"/>
      <c r="ECS135" s="181"/>
      <c r="ECT135" s="181"/>
      <c r="ECU135" s="239"/>
      <c r="ECV135" s="181"/>
      <c r="ECW135" s="181"/>
      <c r="ECX135" s="239"/>
      <c r="ECY135" s="181"/>
      <c r="ECZ135" s="181"/>
      <c r="EDA135" s="239"/>
      <c r="EDB135" s="181"/>
      <c r="EDC135" s="181"/>
      <c r="EDD135" s="239"/>
      <c r="EDE135" s="181"/>
      <c r="EDF135" s="181"/>
      <c r="EDG135" s="239"/>
      <c r="EDH135" s="181"/>
      <c r="EDI135" s="181"/>
      <c r="EDJ135" s="239"/>
      <c r="EDK135" s="181"/>
      <c r="EDL135" s="181"/>
      <c r="EDM135" s="239"/>
      <c r="EDN135" s="181"/>
      <c r="EDO135" s="181"/>
      <c r="EDP135" s="239"/>
      <c r="EDQ135" s="181"/>
      <c r="EDR135" s="181"/>
      <c r="EDS135" s="239"/>
      <c r="EDT135" s="181"/>
      <c r="EDU135" s="181"/>
      <c r="EDV135" s="239"/>
      <c r="EDW135" s="181"/>
      <c r="EDX135" s="181"/>
      <c r="EDY135" s="239"/>
      <c r="EDZ135" s="181"/>
      <c r="EEA135" s="181"/>
      <c r="EEB135" s="239"/>
      <c r="EEC135" s="181"/>
      <c r="EED135" s="181"/>
      <c r="EEE135" s="239"/>
      <c r="EEF135" s="181"/>
      <c r="EEG135" s="181"/>
      <c r="EEH135" s="239"/>
      <c r="EEI135" s="181"/>
      <c r="EEJ135" s="181"/>
      <c r="EEK135" s="239"/>
      <c r="EEL135" s="181"/>
      <c r="EEM135" s="181"/>
      <c r="EEN135" s="239"/>
      <c r="EEO135" s="181"/>
      <c r="EEP135" s="181"/>
      <c r="EEQ135" s="239"/>
      <c r="EER135" s="181"/>
      <c r="EES135" s="181"/>
      <c r="EET135" s="239"/>
      <c r="EEU135" s="181"/>
      <c r="EEV135" s="181"/>
      <c r="EEW135" s="239"/>
      <c r="EEX135" s="181"/>
      <c r="EEY135" s="181"/>
      <c r="EEZ135" s="239"/>
      <c r="EFA135" s="181"/>
      <c r="EFB135" s="181"/>
      <c r="EFC135" s="239"/>
      <c r="EFD135" s="181"/>
      <c r="EFE135" s="181"/>
      <c r="EFF135" s="239"/>
      <c r="EFG135" s="181"/>
      <c r="EFH135" s="181"/>
      <c r="EFI135" s="239"/>
      <c r="EFJ135" s="181"/>
      <c r="EFK135" s="181"/>
      <c r="EFL135" s="239"/>
      <c r="EFM135" s="181"/>
      <c r="EFN135" s="181"/>
      <c r="EFO135" s="239"/>
      <c r="EFP135" s="181"/>
      <c r="EFQ135" s="181"/>
      <c r="EFR135" s="239"/>
      <c r="EFS135" s="181"/>
      <c r="EFT135" s="181"/>
      <c r="EFU135" s="239"/>
      <c r="EFV135" s="181"/>
      <c r="EFW135" s="181"/>
      <c r="EFX135" s="239"/>
      <c r="EFY135" s="181"/>
      <c r="EFZ135" s="181"/>
      <c r="EGA135" s="239"/>
      <c r="EGB135" s="181"/>
      <c r="EGC135" s="181"/>
      <c r="EGD135" s="239"/>
      <c r="EGE135" s="181"/>
      <c r="EGF135" s="181"/>
      <c r="EGG135" s="239"/>
      <c r="EGH135" s="181"/>
      <c r="EGI135" s="181"/>
      <c r="EGJ135" s="239"/>
      <c r="EGK135" s="181"/>
      <c r="EGL135" s="181"/>
      <c r="EGM135" s="239"/>
      <c r="EGN135" s="181"/>
      <c r="EGO135" s="181"/>
      <c r="EGP135" s="239"/>
      <c r="EGQ135" s="181"/>
      <c r="EGR135" s="181"/>
      <c r="EGS135" s="239"/>
      <c r="EGT135" s="181"/>
      <c r="EGU135" s="181"/>
      <c r="EGV135" s="239"/>
      <c r="EGW135" s="181"/>
      <c r="EGX135" s="181"/>
      <c r="EGY135" s="239"/>
      <c r="EGZ135" s="181"/>
      <c r="EHA135" s="181"/>
      <c r="EHB135" s="239"/>
      <c r="EHC135" s="181"/>
      <c r="EHD135" s="181"/>
      <c r="EHE135" s="239"/>
      <c r="EHF135" s="181"/>
      <c r="EHG135" s="181"/>
      <c r="EHH135" s="239"/>
      <c r="EHI135" s="181"/>
      <c r="EHJ135" s="181"/>
      <c r="EHK135" s="239"/>
      <c r="EHL135" s="181"/>
      <c r="EHM135" s="181"/>
      <c r="EHN135" s="239"/>
      <c r="EHO135" s="181"/>
      <c r="EHP135" s="181"/>
      <c r="EHQ135" s="239"/>
      <c r="EHR135" s="181"/>
      <c r="EHS135" s="181"/>
      <c r="EHT135" s="239"/>
      <c r="EHU135" s="181"/>
      <c r="EHV135" s="181"/>
      <c r="EHW135" s="239"/>
      <c r="EHX135" s="181"/>
      <c r="EHY135" s="181"/>
      <c r="EHZ135" s="239"/>
      <c r="EIA135" s="181"/>
      <c r="EIB135" s="181"/>
      <c r="EIC135" s="239"/>
      <c r="EID135" s="181"/>
      <c r="EIE135" s="181"/>
      <c r="EIF135" s="239"/>
      <c r="EIG135" s="181"/>
      <c r="EIH135" s="181"/>
      <c r="EII135" s="239"/>
      <c r="EIJ135" s="181"/>
      <c r="EIK135" s="181"/>
      <c r="EIL135" s="239"/>
      <c r="EIM135" s="181"/>
      <c r="EIN135" s="181"/>
      <c r="EIO135" s="239"/>
      <c r="EIP135" s="181"/>
      <c r="EIQ135" s="181"/>
      <c r="EIR135" s="239"/>
      <c r="EIS135" s="181"/>
      <c r="EIT135" s="181"/>
      <c r="EIU135" s="239"/>
      <c r="EIV135" s="181"/>
      <c r="EIW135" s="181"/>
      <c r="EIX135" s="239"/>
      <c r="EIY135" s="181"/>
      <c r="EIZ135" s="181"/>
      <c r="EJA135" s="239"/>
      <c r="EJB135" s="181"/>
      <c r="EJC135" s="181"/>
      <c r="EJD135" s="239"/>
      <c r="EJE135" s="181"/>
      <c r="EJF135" s="181"/>
      <c r="EJG135" s="239"/>
      <c r="EJH135" s="181"/>
      <c r="EJI135" s="181"/>
      <c r="EJJ135" s="239"/>
      <c r="EJK135" s="181"/>
      <c r="EJL135" s="181"/>
      <c r="EJM135" s="239"/>
      <c r="EJN135" s="181"/>
      <c r="EJO135" s="181"/>
      <c r="EJP135" s="239"/>
      <c r="EJQ135" s="181"/>
      <c r="EJR135" s="181"/>
      <c r="EJS135" s="239"/>
      <c r="EJT135" s="181"/>
      <c r="EJU135" s="181"/>
      <c r="EJV135" s="239"/>
      <c r="EJW135" s="181"/>
      <c r="EJX135" s="181"/>
      <c r="EJY135" s="239"/>
      <c r="EJZ135" s="181"/>
      <c r="EKA135" s="181"/>
      <c r="EKB135" s="239"/>
      <c r="EKC135" s="181"/>
      <c r="EKD135" s="181"/>
      <c r="EKE135" s="239"/>
      <c r="EKF135" s="181"/>
      <c r="EKG135" s="181"/>
      <c r="EKH135" s="239"/>
      <c r="EKI135" s="181"/>
      <c r="EKJ135" s="181"/>
      <c r="EKK135" s="239"/>
      <c r="EKL135" s="181"/>
      <c r="EKM135" s="181"/>
      <c r="EKN135" s="239"/>
      <c r="EKO135" s="181"/>
      <c r="EKP135" s="181"/>
      <c r="EKQ135" s="239"/>
      <c r="EKR135" s="181"/>
      <c r="EKS135" s="181"/>
      <c r="EKT135" s="239"/>
      <c r="EKU135" s="181"/>
      <c r="EKV135" s="181"/>
      <c r="EKW135" s="239"/>
      <c r="EKX135" s="181"/>
      <c r="EKY135" s="181"/>
      <c r="EKZ135" s="239"/>
      <c r="ELA135" s="181"/>
      <c r="ELB135" s="181"/>
      <c r="ELC135" s="239"/>
      <c r="ELD135" s="181"/>
      <c r="ELE135" s="181"/>
      <c r="ELF135" s="239"/>
      <c r="ELG135" s="181"/>
      <c r="ELH135" s="181"/>
      <c r="ELI135" s="239"/>
      <c r="ELJ135" s="181"/>
      <c r="ELK135" s="181"/>
      <c r="ELL135" s="239"/>
      <c r="ELM135" s="181"/>
      <c r="ELN135" s="181"/>
      <c r="ELO135" s="239"/>
      <c r="ELP135" s="181"/>
      <c r="ELQ135" s="181"/>
      <c r="ELR135" s="239"/>
      <c r="ELS135" s="181"/>
      <c r="ELT135" s="181"/>
      <c r="ELU135" s="239"/>
      <c r="ELV135" s="181"/>
      <c r="ELW135" s="181"/>
      <c r="ELX135" s="239"/>
      <c r="ELY135" s="181"/>
      <c r="ELZ135" s="181"/>
      <c r="EMA135" s="239"/>
      <c r="EMB135" s="181"/>
      <c r="EMC135" s="181"/>
      <c r="EMD135" s="239"/>
      <c r="EME135" s="181"/>
      <c r="EMF135" s="181"/>
      <c r="EMG135" s="239"/>
      <c r="EMH135" s="181"/>
      <c r="EMI135" s="181"/>
      <c r="EMJ135" s="239"/>
      <c r="EMK135" s="181"/>
      <c r="EML135" s="181"/>
      <c r="EMM135" s="239"/>
      <c r="EMN135" s="181"/>
      <c r="EMO135" s="181"/>
      <c r="EMP135" s="239"/>
      <c r="EMQ135" s="181"/>
      <c r="EMR135" s="181"/>
      <c r="EMS135" s="239"/>
      <c r="EMT135" s="181"/>
      <c r="EMU135" s="181"/>
      <c r="EMV135" s="239"/>
      <c r="EMW135" s="181"/>
      <c r="EMX135" s="181"/>
      <c r="EMY135" s="239"/>
      <c r="EMZ135" s="181"/>
      <c r="ENA135" s="181"/>
      <c r="ENB135" s="239"/>
      <c r="ENC135" s="181"/>
      <c r="END135" s="181"/>
      <c r="ENE135" s="239"/>
      <c r="ENF135" s="181"/>
      <c r="ENG135" s="181"/>
      <c r="ENH135" s="239"/>
      <c r="ENI135" s="181"/>
      <c r="ENJ135" s="181"/>
      <c r="ENK135" s="239"/>
      <c r="ENL135" s="181"/>
      <c r="ENM135" s="181"/>
      <c r="ENN135" s="239"/>
      <c r="ENO135" s="181"/>
      <c r="ENP135" s="181"/>
      <c r="ENQ135" s="239"/>
      <c r="ENR135" s="181"/>
      <c r="ENS135" s="181"/>
      <c r="ENT135" s="239"/>
      <c r="ENU135" s="181"/>
      <c r="ENV135" s="181"/>
      <c r="ENW135" s="239"/>
      <c r="ENX135" s="181"/>
      <c r="ENY135" s="181"/>
      <c r="ENZ135" s="239"/>
      <c r="EOA135" s="181"/>
      <c r="EOB135" s="181"/>
      <c r="EOC135" s="239"/>
      <c r="EOD135" s="181"/>
      <c r="EOE135" s="181"/>
      <c r="EOF135" s="239"/>
      <c r="EOG135" s="181"/>
      <c r="EOH135" s="181"/>
      <c r="EOI135" s="239"/>
      <c r="EOJ135" s="181"/>
      <c r="EOK135" s="181"/>
      <c r="EOL135" s="239"/>
      <c r="EOM135" s="181"/>
      <c r="EON135" s="181"/>
      <c r="EOO135" s="239"/>
      <c r="EOP135" s="181"/>
      <c r="EOQ135" s="181"/>
      <c r="EOR135" s="239"/>
      <c r="EOS135" s="181"/>
      <c r="EOT135" s="181"/>
      <c r="EOU135" s="239"/>
      <c r="EOV135" s="181"/>
      <c r="EOW135" s="181"/>
      <c r="EOX135" s="239"/>
      <c r="EOY135" s="181"/>
      <c r="EOZ135" s="181"/>
      <c r="EPA135" s="239"/>
      <c r="EPB135" s="181"/>
      <c r="EPC135" s="181"/>
      <c r="EPD135" s="239"/>
      <c r="EPE135" s="181"/>
      <c r="EPF135" s="181"/>
      <c r="EPG135" s="239"/>
      <c r="EPH135" s="181"/>
      <c r="EPI135" s="181"/>
      <c r="EPJ135" s="239"/>
      <c r="EPK135" s="181"/>
      <c r="EPL135" s="181"/>
      <c r="EPM135" s="239"/>
      <c r="EPN135" s="181"/>
      <c r="EPO135" s="181"/>
      <c r="EPP135" s="239"/>
      <c r="EPQ135" s="181"/>
      <c r="EPR135" s="181"/>
      <c r="EPS135" s="239"/>
      <c r="EPT135" s="181"/>
      <c r="EPU135" s="181"/>
      <c r="EPV135" s="239"/>
      <c r="EPW135" s="181"/>
      <c r="EPX135" s="181"/>
      <c r="EPY135" s="239"/>
      <c r="EPZ135" s="181"/>
      <c r="EQA135" s="181"/>
      <c r="EQB135" s="239"/>
      <c r="EQC135" s="181"/>
      <c r="EQD135" s="181"/>
      <c r="EQE135" s="239"/>
      <c r="EQF135" s="181"/>
      <c r="EQG135" s="181"/>
      <c r="EQH135" s="239"/>
      <c r="EQI135" s="181"/>
      <c r="EQJ135" s="181"/>
      <c r="EQK135" s="239"/>
      <c r="EQL135" s="181"/>
      <c r="EQM135" s="181"/>
      <c r="EQN135" s="239"/>
      <c r="EQO135" s="181"/>
      <c r="EQP135" s="181"/>
      <c r="EQQ135" s="239"/>
      <c r="EQR135" s="181"/>
      <c r="EQS135" s="181"/>
      <c r="EQT135" s="239"/>
      <c r="EQU135" s="181"/>
      <c r="EQV135" s="181"/>
      <c r="EQW135" s="239"/>
      <c r="EQX135" s="181"/>
      <c r="EQY135" s="181"/>
      <c r="EQZ135" s="239"/>
      <c r="ERA135" s="181"/>
      <c r="ERB135" s="181"/>
      <c r="ERC135" s="239"/>
      <c r="ERD135" s="181"/>
      <c r="ERE135" s="181"/>
      <c r="ERF135" s="239"/>
      <c r="ERG135" s="181"/>
      <c r="ERH135" s="181"/>
      <c r="ERI135" s="239"/>
      <c r="ERJ135" s="181"/>
      <c r="ERK135" s="181"/>
      <c r="ERL135" s="239"/>
      <c r="ERM135" s="181"/>
      <c r="ERN135" s="181"/>
      <c r="ERO135" s="239"/>
      <c r="ERP135" s="181"/>
      <c r="ERQ135" s="181"/>
      <c r="ERR135" s="239"/>
      <c r="ERS135" s="181"/>
      <c r="ERT135" s="181"/>
      <c r="ERU135" s="239"/>
      <c r="ERV135" s="181"/>
      <c r="ERW135" s="181"/>
      <c r="ERX135" s="239"/>
      <c r="ERY135" s="181"/>
      <c r="ERZ135" s="181"/>
      <c r="ESA135" s="239"/>
      <c r="ESB135" s="181"/>
      <c r="ESC135" s="181"/>
      <c r="ESD135" s="239"/>
      <c r="ESE135" s="181"/>
      <c r="ESF135" s="181"/>
      <c r="ESG135" s="239"/>
      <c r="ESH135" s="181"/>
      <c r="ESI135" s="181"/>
      <c r="ESJ135" s="239"/>
      <c r="ESK135" s="181"/>
      <c r="ESL135" s="181"/>
      <c r="ESM135" s="239"/>
      <c r="ESN135" s="181"/>
      <c r="ESO135" s="181"/>
      <c r="ESP135" s="239"/>
      <c r="ESQ135" s="181"/>
      <c r="ESR135" s="181"/>
      <c r="ESS135" s="239"/>
      <c r="EST135" s="181"/>
      <c r="ESU135" s="181"/>
      <c r="ESV135" s="239"/>
      <c r="ESW135" s="181"/>
      <c r="ESX135" s="181"/>
      <c r="ESY135" s="239"/>
      <c r="ESZ135" s="181"/>
      <c r="ETA135" s="181"/>
      <c r="ETB135" s="239"/>
      <c r="ETC135" s="181"/>
      <c r="ETD135" s="181"/>
      <c r="ETE135" s="239"/>
      <c r="ETF135" s="181"/>
      <c r="ETG135" s="181"/>
      <c r="ETH135" s="239"/>
      <c r="ETI135" s="181"/>
      <c r="ETJ135" s="181"/>
      <c r="ETK135" s="239"/>
      <c r="ETL135" s="181"/>
      <c r="ETM135" s="181"/>
      <c r="ETN135" s="239"/>
      <c r="ETO135" s="181"/>
      <c r="ETP135" s="181"/>
      <c r="ETQ135" s="239"/>
      <c r="ETR135" s="181"/>
      <c r="ETS135" s="181"/>
      <c r="ETT135" s="239"/>
      <c r="ETU135" s="181"/>
      <c r="ETV135" s="181"/>
      <c r="ETW135" s="239"/>
      <c r="ETX135" s="181"/>
      <c r="ETY135" s="181"/>
      <c r="ETZ135" s="239"/>
      <c r="EUA135" s="181"/>
      <c r="EUB135" s="181"/>
      <c r="EUC135" s="239"/>
      <c r="EUD135" s="181"/>
      <c r="EUE135" s="181"/>
      <c r="EUF135" s="239"/>
      <c r="EUG135" s="181"/>
      <c r="EUH135" s="181"/>
      <c r="EUI135" s="239"/>
      <c r="EUJ135" s="181"/>
      <c r="EUK135" s="181"/>
      <c r="EUL135" s="239"/>
      <c r="EUM135" s="181"/>
      <c r="EUN135" s="181"/>
      <c r="EUO135" s="239"/>
      <c r="EUP135" s="181"/>
      <c r="EUQ135" s="181"/>
      <c r="EUR135" s="239"/>
      <c r="EUS135" s="181"/>
      <c r="EUT135" s="181"/>
      <c r="EUU135" s="239"/>
      <c r="EUV135" s="181"/>
      <c r="EUW135" s="181"/>
      <c r="EUX135" s="239"/>
      <c r="EUY135" s="181"/>
      <c r="EUZ135" s="181"/>
      <c r="EVA135" s="239"/>
      <c r="EVB135" s="181"/>
      <c r="EVC135" s="181"/>
      <c r="EVD135" s="239"/>
      <c r="EVE135" s="181"/>
      <c r="EVF135" s="181"/>
      <c r="EVG135" s="239"/>
      <c r="EVH135" s="181"/>
      <c r="EVI135" s="181"/>
      <c r="EVJ135" s="239"/>
      <c r="EVK135" s="181"/>
      <c r="EVL135" s="181"/>
      <c r="EVM135" s="239"/>
      <c r="EVN135" s="181"/>
      <c r="EVO135" s="181"/>
      <c r="EVP135" s="239"/>
      <c r="EVQ135" s="181"/>
      <c r="EVR135" s="181"/>
      <c r="EVS135" s="239"/>
      <c r="EVT135" s="181"/>
      <c r="EVU135" s="181"/>
      <c r="EVV135" s="239"/>
      <c r="EVW135" s="181"/>
      <c r="EVX135" s="181"/>
      <c r="EVY135" s="239"/>
      <c r="EVZ135" s="181"/>
      <c r="EWA135" s="181"/>
      <c r="EWB135" s="239"/>
      <c r="EWC135" s="181"/>
      <c r="EWD135" s="181"/>
      <c r="EWE135" s="239"/>
      <c r="EWF135" s="181"/>
      <c r="EWG135" s="181"/>
      <c r="EWH135" s="239"/>
      <c r="EWI135" s="181"/>
      <c r="EWJ135" s="181"/>
      <c r="EWK135" s="239"/>
      <c r="EWL135" s="181"/>
      <c r="EWM135" s="181"/>
      <c r="EWN135" s="239"/>
      <c r="EWO135" s="181"/>
      <c r="EWP135" s="181"/>
      <c r="EWQ135" s="239"/>
      <c r="EWR135" s="181"/>
      <c r="EWS135" s="181"/>
      <c r="EWT135" s="239"/>
      <c r="EWU135" s="181"/>
      <c r="EWV135" s="181"/>
      <c r="EWW135" s="239"/>
      <c r="EWX135" s="181"/>
      <c r="EWY135" s="181"/>
      <c r="EWZ135" s="239"/>
      <c r="EXA135" s="181"/>
      <c r="EXB135" s="181"/>
      <c r="EXC135" s="239"/>
      <c r="EXD135" s="181"/>
      <c r="EXE135" s="181"/>
      <c r="EXF135" s="239"/>
      <c r="EXG135" s="181"/>
      <c r="EXH135" s="181"/>
      <c r="EXI135" s="239"/>
      <c r="EXJ135" s="181"/>
      <c r="EXK135" s="181"/>
      <c r="EXL135" s="239"/>
      <c r="EXM135" s="181"/>
      <c r="EXN135" s="181"/>
      <c r="EXO135" s="239"/>
      <c r="EXP135" s="181"/>
      <c r="EXQ135" s="181"/>
      <c r="EXR135" s="239"/>
      <c r="EXS135" s="181"/>
      <c r="EXT135" s="181"/>
      <c r="EXU135" s="239"/>
      <c r="EXV135" s="181"/>
      <c r="EXW135" s="181"/>
      <c r="EXX135" s="239"/>
      <c r="EXY135" s="181"/>
      <c r="EXZ135" s="181"/>
      <c r="EYA135" s="239"/>
      <c r="EYB135" s="181"/>
      <c r="EYC135" s="181"/>
      <c r="EYD135" s="239"/>
      <c r="EYE135" s="181"/>
      <c r="EYF135" s="181"/>
      <c r="EYG135" s="239"/>
      <c r="EYH135" s="181"/>
      <c r="EYI135" s="181"/>
      <c r="EYJ135" s="239"/>
      <c r="EYK135" s="181"/>
      <c r="EYL135" s="181"/>
      <c r="EYM135" s="239"/>
      <c r="EYN135" s="181"/>
      <c r="EYO135" s="181"/>
      <c r="EYP135" s="239"/>
      <c r="EYQ135" s="181"/>
      <c r="EYR135" s="181"/>
      <c r="EYS135" s="239"/>
      <c r="EYT135" s="181"/>
      <c r="EYU135" s="181"/>
      <c r="EYV135" s="239"/>
      <c r="EYW135" s="181"/>
      <c r="EYX135" s="181"/>
      <c r="EYY135" s="239"/>
      <c r="EYZ135" s="181"/>
      <c r="EZA135" s="181"/>
      <c r="EZB135" s="239"/>
      <c r="EZC135" s="181"/>
      <c r="EZD135" s="181"/>
      <c r="EZE135" s="239"/>
      <c r="EZF135" s="181"/>
      <c r="EZG135" s="181"/>
      <c r="EZH135" s="239"/>
      <c r="EZI135" s="181"/>
      <c r="EZJ135" s="181"/>
      <c r="EZK135" s="239"/>
      <c r="EZL135" s="181"/>
      <c r="EZM135" s="181"/>
      <c r="EZN135" s="239"/>
      <c r="EZO135" s="181"/>
      <c r="EZP135" s="181"/>
      <c r="EZQ135" s="239"/>
      <c r="EZR135" s="181"/>
      <c r="EZS135" s="181"/>
      <c r="EZT135" s="239"/>
      <c r="EZU135" s="181"/>
      <c r="EZV135" s="181"/>
      <c r="EZW135" s="239"/>
      <c r="EZX135" s="181"/>
      <c r="EZY135" s="181"/>
      <c r="EZZ135" s="239"/>
      <c r="FAA135" s="181"/>
      <c r="FAB135" s="181"/>
      <c r="FAC135" s="239"/>
      <c r="FAD135" s="181"/>
      <c r="FAE135" s="181"/>
      <c r="FAF135" s="239"/>
      <c r="FAG135" s="181"/>
      <c r="FAH135" s="181"/>
      <c r="FAI135" s="239"/>
      <c r="FAJ135" s="181"/>
      <c r="FAK135" s="181"/>
      <c r="FAL135" s="239"/>
      <c r="FAM135" s="181"/>
      <c r="FAN135" s="181"/>
      <c r="FAO135" s="239"/>
      <c r="FAP135" s="181"/>
      <c r="FAQ135" s="181"/>
      <c r="FAR135" s="239"/>
      <c r="FAS135" s="181"/>
      <c r="FAT135" s="181"/>
      <c r="FAU135" s="239"/>
      <c r="FAV135" s="181"/>
      <c r="FAW135" s="181"/>
      <c r="FAX135" s="239"/>
      <c r="FAY135" s="181"/>
      <c r="FAZ135" s="181"/>
      <c r="FBA135" s="239"/>
      <c r="FBB135" s="181"/>
      <c r="FBC135" s="181"/>
      <c r="FBD135" s="239"/>
      <c r="FBE135" s="181"/>
      <c r="FBF135" s="181"/>
      <c r="FBG135" s="239"/>
      <c r="FBH135" s="181"/>
      <c r="FBI135" s="181"/>
      <c r="FBJ135" s="239"/>
      <c r="FBK135" s="181"/>
      <c r="FBL135" s="181"/>
      <c r="FBM135" s="239"/>
      <c r="FBN135" s="181"/>
      <c r="FBO135" s="181"/>
      <c r="FBP135" s="239"/>
      <c r="FBQ135" s="181"/>
      <c r="FBR135" s="181"/>
      <c r="FBS135" s="239"/>
      <c r="FBT135" s="181"/>
      <c r="FBU135" s="181"/>
      <c r="FBV135" s="239"/>
      <c r="FBW135" s="181"/>
      <c r="FBX135" s="181"/>
      <c r="FBY135" s="239"/>
      <c r="FBZ135" s="181"/>
      <c r="FCA135" s="181"/>
      <c r="FCB135" s="239"/>
      <c r="FCC135" s="181"/>
      <c r="FCD135" s="181"/>
      <c r="FCE135" s="239"/>
      <c r="FCF135" s="181"/>
      <c r="FCG135" s="181"/>
      <c r="FCH135" s="239"/>
      <c r="FCI135" s="181"/>
      <c r="FCJ135" s="181"/>
      <c r="FCK135" s="239"/>
      <c r="FCL135" s="181"/>
      <c r="FCM135" s="181"/>
      <c r="FCN135" s="239"/>
      <c r="FCO135" s="181"/>
      <c r="FCP135" s="181"/>
      <c r="FCQ135" s="239"/>
      <c r="FCR135" s="181"/>
      <c r="FCS135" s="181"/>
      <c r="FCT135" s="239"/>
      <c r="FCU135" s="181"/>
      <c r="FCV135" s="181"/>
      <c r="FCW135" s="239"/>
      <c r="FCX135" s="181"/>
      <c r="FCY135" s="181"/>
      <c r="FCZ135" s="239"/>
      <c r="FDA135" s="181"/>
      <c r="FDB135" s="181"/>
      <c r="FDC135" s="239"/>
      <c r="FDD135" s="181"/>
      <c r="FDE135" s="181"/>
      <c r="FDF135" s="239"/>
      <c r="FDG135" s="181"/>
      <c r="FDH135" s="181"/>
      <c r="FDI135" s="239"/>
      <c r="FDJ135" s="181"/>
      <c r="FDK135" s="181"/>
      <c r="FDL135" s="239"/>
      <c r="FDM135" s="181"/>
      <c r="FDN135" s="181"/>
      <c r="FDO135" s="239"/>
      <c r="FDP135" s="181"/>
      <c r="FDQ135" s="181"/>
      <c r="FDR135" s="239"/>
      <c r="FDS135" s="181"/>
      <c r="FDT135" s="181"/>
      <c r="FDU135" s="239"/>
      <c r="FDV135" s="181"/>
      <c r="FDW135" s="181"/>
      <c r="FDX135" s="239"/>
      <c r="FDY135" s="181"/>
      <c r="FDZ135" s="181"/>
      <c r="FEA135" s="239"/>
      <c r="FEB135" s="181"/>
      <c r="FEC135" s="181"/>
      <c r="FED135" s="239"/>
      <c r="FEE135" s="181"/>
      <c r="FEF135" s="181"/>
      <c r="FEG135" s="239"/>
      <c r="FEH135" s="181"/>
      <c r="FEI135" s="181"/>
      <c r="FEJ135" s="239"/>
      <c r="FEK135" s="181"/>
      <c r="FEL135" s="181"/>
      <c r="FEM135" s="239"/>
      <c r="FEN135" s="181"/>
      <c r="FEO135" s="181"/>
      <c r="FEP135" s="239"/>
      <c r="FEQ135" s="181"/>
      <c r="FER135" s="181"/>
      <c r="FES135" s="239"/>
      <c r="FET135" s="181"/>
      <c r="FEU135" s="181"/>
      <c r="FEV135" s="239"/>
      <c r="FEW135" s="181"/>
      <c r="FEX135" s="181"/>
      <c r="FEY135" s="239"/>
      <c r="FEZ135" s="181"/>
      <c r="FFA135" s="181"/>
      <c r="FFB135" s="239"/>
      <c r="FFC135" s="181"/>
      <c r="FFD135" s="181"/>
      <c r="FFE135" s="239"/>
      <c r="FFF135" s="181"/>
      <c r="FFG135" s="181"/>
      <c r="FFH135" s="239"/>
      <c r="FFI135" s="181"/>
      <c r="FFJ135" s="181"/>
      <c r="FFK135" s="239"/>
      <c r="FFL135" s="181"/>
      <c r="FFM135" s="181"/>
      <c r="FFN135" s="239"/>
      <c r="FFO135" s="181"/>
      <c r="FFP135" s="181"/>
      <c r="FFQ135" s="239"/>
      <c r="FFR135" s="181"/>
      <c r="FFS135" s="181"/>
      <c r="FFT135" s="239"/>
      <c r="FFU135" s="181"/>
      <c r="FFV135" s="181"/>
      <c r="FFW135" s="239"/>
      <c r="FFX135" s="181"/>
      <c r="FFY135" s="181"/>
      <c r="FFZ135" s="239"/>
      <c r="FGA135" s="181"/>
      <c r="FGB135" s="181"/>
      <c r="FGC135" s="239"/>
      <c r="FGD135" s="181"/>
      <c r="FGE135" s="181"/>
      <c r="FGF135" s="239"/>
      <c r="FGG135" s="181"/>
      <c r="FGH135" s="181"/>
      <c r="FGI135" s="239"/>
      <c r="FGJ135" s="181"/>
      <c r="FGK135" s="181"/>
      <c r="FGL135" s="239"/>
      <c r="FGM135" s="181"/>
      <c r="FGN135" s="181"/>
      <c r="FGO135" s="239"/>
      <c r="FGP135" s="181"/>
      <c r="FGQ135" s="181"/>
      <c r="FGR135" s="239"/>
      <c r="FGS135" s="181"/>
      <c r="FGT135" s="181"/>
      <c r="FGU135" s="239"/>
      <c r="FGV135" s="181"/>
      <c r="FGW135" s="181"/>
      <c r="FGX135" s="239"/>
      <c r="FGY135" s="181"/>
      <c r="FGZ135" s="181"/>
      <c r="FHA135" s="239"/>
      <c r="FHB135" s="181"/>
      <c r="FHC135" s="181"/>
      <c r="FHD135" s="239"/>
      <c r="FHE135" s="181"/>
      <c r="FHF135" s="181"/>
      <c r="FHG135" s="239"/>
      <c r="FHH135" s="181"/>
      <c r="FHI135" s="181"/>
      <c r="FHJ135" s="239"/>
      <c r="FHK135" s="181"/>
      <c r="FHL135" s="181"/>
      <c r="FHM135" s="239"/>
      <c r="FHN135" s="181"/>
      <c r="FHO135" s="181"/>
      <c r="FHP135" s="239"/>
      <c r="FHQ135" s="181"/>
      <c r="FHR135" s="181"/>
      <c r="FHS135" s="239"/>
      <c r="FHT135" s="181"/>
      <c r="FHU135" s="181"/>
      <c r="FHV135" s="239"/>
      <c r="FHW135" s="181"/>
      <c r="FHX135" s="181"/>
      <c r="FHY135" s="239"/>
      <c r="FHZ135" s="181"/>
      <c r="FIA135" s="181"/>
      <c r="FIB135" s="239"/>
      <c r="FIC135" s="181"/>
      <c r="FID135" s="181"/>
      <c r="FIE135" s="239"/>
      <c r="FIF135" s="181"/>
      <c r="FIG135" s="181"/>
      <c r="FIH135" s="239"/>
      <c r="FII135" s="181"/>
      <c r="FIJ135" s="181"/>
      <c r="FIK135" s="239"/>
      <c r="FIL135" s="181"/>
      <c r="FIM135" s="181"/>
      <c r="FIN135" s="239"/>
      <c r="FIO135" s="181"/>
      <c r="FIP135" s="181"/>
      <c r="FIQ135" s="239"/>
      <c r="FIR135" s="181"/>
      <c r="FIS135" s="181"/>
      <c r="FIT135" s="239"/>
      <c r="FIU135" s="181"/>
      <c r="FIV135" s="181"/>
      <c r="FIW135" s="239"/>
      <c r="FIX135" s="181"/>
      <c r="FIY135" s="181"/>
      <c r="FIZ135" s="239"/>
      <c r="FJA135" s="181"/>
      <c r="FJB135" s="181"/>
      <c r="FJC135" s="239"/>
      <c r="FJD135" s="181"/>
      <c r="FJE135" s="181"/>
      <c r="FJF135" s="239"/>
      <c r="FJG135" s="181"/>
      <c r="FJH135" s="181"/>
      <c r="FJI135" s="239"/>
      <c r="FJJ135" s="181"/>
      <c r="FJK135" s="181"/>
      <c r="FJL135" s="239"/>
      <c r="FJM135" s="181"/>
      <c r="FJN135" s="181"/>
      <c r="FJO135" s="239"/>
      <c r="FJP135" s="181"/>
      <c r="FJQ135" s="181"/>
      <c r="FJR135" s="239"/>
      <c r="FJS135" s="181"/>
      <c r="FJT135" s="181"/>
      <c r="FJU135" s="239"/>
      <c r="FJV135" s="181"/>
      <c r="FJW135" s="181"/>
      <c r="FJX135" s="239"/>
      <c r="FJY135" s="181"/>
      <c r="FJZ135" s="181"/>
      <c r="FKA135" s="239"/>
      <c r="FKB135" s="181"/>
      <c r="FKC135" s="181"/>
      <c r="FKD135" s="239"/>
      <c r="FKE135" s="181"/>
      <c r="FKF135" s="181"/>
      <c r="FKG135" s="239"/>
      <c r="FKH135" s="181"/>
      <c r="FKI135" s="181"/>
      <c r="FKJ135" s="239"/>
      <c r="FKK135" s="181"/>
      <c r="FKL135" s="181"/>
      <c r="FKM135" s="239"/>
      <c r="FKN135" s="181"/>
      <c r="FKO135" s="181"/>
      <c r="FKP135" s="239"/>
      <c r="FKQ135" s="181"/>
      <c r="FKR135" s="181"/>
      <c r="FKS135" s="239"/>
      <c r="FKT135" s="181"/>
      <c r="FKU135" s="181"/>
      <c r="FKV135" s="239"/>
      <c r="FKW135" s="181"/>
      <c r="FKX135" s="181"/>
      <c r="FKY135" s="239"/>
      <c r="FKZ135" s="181"/>
      <c r="FLA135" s="181"/>
      <c r="FLB135" s="239"/>
      <c r="FLC135" s="181"/>
      <c r="FLD135" s="181"/>
      <c r="FLE135" s="239"/>
      <c r="FLF135" s="181"/>
      <c r="FLG135" s="181"/>
      <c r="FLH135" s="239"/>
      <c r="FLI135" s="181"/>
      <c r="FLJ135" s="181"/>
      <c r="FLK135" s="239"/>
      <c r="FLL135" s="181"/>
      <c r="FLM135" s="181"/>
      <c r="FLN135" s="239"/>
      <c r="FLO135" s="181"/>
      <c r="FLP135" s="181"/>
      <c r="FLQ135" s="239"/>
      <c r="FLR135" s="181"/>
      <c r="FLS135" s="181"/>
      <c r="FLT135" s="239"/>
      <c r="FLU135" s="181"/>
      <c r="FLV135" s="181"/>
      <c r="FLW135" s="239"/>
      <c r="FLX135" s="181"/>
      <c r="FLY135" s="181"/>
      <c r="FLZ135" s="239"/>
      <c r="FMA135" s="181"/>
      <c r="FMB135" s="181"/>
      <c r="FMC135" s="239"/>
      <c r="FMD135" s="181"/>
      <c r="FME135" s="181"/>
      <c r="FMF135" s="239"/>
      <c r="FMG135" s="181"/>
      <c r="FMH135" s="181"/>
      <c r="FMI135" s="239"/>
      <c r="FMJ135" s="181"/>
      <c r="FMK135" s="181"/>
      <c r="FML135" s="239"/>
      <c r="FMM135" s="181"/>
      <c r="FMN135" s="181"/>
      <c r="FMO135" s="239"/>
      <c r="FMP135" s="181"/>
      <c r="FMQ135" s="181"/>
      <c r="FMR135" s="239"/>
      <c r="FMS135" s="181"/>
      <c r="FMT135" s="181"/>
      <c r="FMU135" s="239"/>
      <c r="FMV135" s="181"/>
      <c r="FMW135" s="181"/>
      <c r="FMX135" s="239"/>
      <c r="FMY135" s="181"/>
      <c r="FMZ135" s="181"/>
      <c r="FNA135" s="239"/>
      <c r="FNB135" s="181"/>
      <c r="FNC135" s="181"/>
      <c r="FND135" s="239"/>
      <c r="FNE135" s="181"/>
      <c r="FNF135" s="181"/>
      <c r="FNG135" s="239"/>
      <c r="FNH135" s="181"/>
      <c r="FNI135" s="181"/>
      <c r="FNJ135" s="239"/>
      <c r="FNK135" s="181"/>
      <c r="FNL135" s="181"/>
      <c r="FNM135" s="239"/>
      <c r="FNN135" s="181"/>
      <c r="FNO135" s="181"/>
      <c r="FNP135" s="239"/>
      <c r="FNQ135" s="181"/>
      <c r="FNR135" s="181"/>
      <c r="FNS135" s="239"/>
      <c r="FNT135" s="181"/>
      <c r="FNU135" s="181"/>
      <c r="FNV135" s="239"/>
      <c r="FNW135" s="181"/>
      <c r="FNX135" s="181"/>
      <c r="FNY135" s="239"/>
      <c r="FNZ135" s="181"/>
      <c r="FOA135" s="181"/>
      <c r="FOB135" s="239"/>
      <c r="FOC135" s="181"/>
      <c r="FOD135" s="181"/>
      <c r="FOE135" s="239"/>
      <c r="FOF135" s="181"/>
      <c r="FOG135" s="181"/>
      <c r="FOH135" s="239"/>
      <c r="FOI135" s="181"/>
      <c r="FOJ135" s="181"/>
      <c r="FOK135" s="239"/>
      <c r="FOL135" s="181"/>
      <c r="FOM135" s="181"/>
      <c r="FON135" s="239"/>
      <c r="FOO135" s="181"/>
      <c r="FOP135" s="181"/>
      <c r="FOQ135" s="239"/>
      <c r="FOR135" s="181"/>
      <c r="FOS135" s="181"/>
      <c r="FOT135" s="239"/>
      <c r="FOU135" s="181"/>
      <c r="FOV135" s="181"/>
      <c r="FOW135" s="239"/>
      <c r="FOX135" s="181"/>
      <c r="FOY135" s="181"/>
      <c r="FOZ135" s="239"/>
      <c r="FPA135" s="181"/>
      <c r="FPB135" s="181"/>
      <c r="FPC135" s="239"/>
      <c r="FPD135" s="181"/>
      <c r="FPE135" s="181"/>
      <c r="FPF135" s="239"/>
      <c r="FPG135" s="181"/>
      <c r="FPH135" s="181"/>
      <c r="FPI135" s="239"/>
      <c r="FPJ135" s="181"/>
      <c r="FPK135" s="181"/>
      <c r="FPL135" s="239"/>
      <c r="FPM135" s="181"/>
      <c r="FPN135" s="181"/>
      <c r="FPO135" s="239"/>
      <c r="FPP135" s="181"/>
      <c r="FPQ135" s="181"/>
      <c r="FPR135" s="239"/>
      <c r="FPS135" s="181"/>
      <c r="FPT135" s="181"/>
      <c r="FPU135" s="239"/>
      <c r="FPV135" s="181"/>
      <c r="FPW135" s="181"/>
      <c r="FPX135" s="239"/>
      <c r="FPY135" s="181"/>
      <c r="FPZ135" s="181"/>
      <c r="FQA135" s="239"/>
      <c r="FQB135" s="181"/>
      <c r="FQC135" s="181"/>
      <c r="FQD135" s="239"/>
      <c r="FQE135" s="181"/>
      <c r="FQF135" s="181"/>
      <c r="FQG135" s="239"/>
      <c r="FQH135" s="181"/>
      <c r="FQI135" s="181"/>
      <c r="FQJ135" s="239"/>
      <c r="FQK135" s="181"/>
      <c r="FQL135" s="181"/>
      <c r="FQM135" s="239"/>
      <c r="FQN135" s="181"/>
      <c r="FQO135" s="181"/>
      <c r="FQP135" s="239"/>
      <c r="FQQ135" s="181"/>
      <c r="FQR135" s="181"/>
      <c r="FQS135" s="239"/>
      <c r="FQT135" s="181"/>
      <c r="FQU135" s="181"/>
      <c r="FQV135" s="239"/>
      <c r="FQW135" s="181"/>
      <c r="FQX135" s="181"/>
      <c r="FQY135" s="239"/>
      <c r="FQZ135" s="181"/>
      <c r="FRA135" s="181"/>
      <c r="FRB135" s="239"/>
      <c r="FRC135" s="181"/>
      <c r="FRD135" s="181"/>
      <c r="FRE135" s="239"/>
      <c r="FRF135" s="181"/>
      <c r="FRG135" s="181"/>
      <c r="FRH135" s="239"/>
      <c r="FRI135" s="181"/>
      <c r="FRJ135" s="181"/>
      <c r="FRK135" s="239"/>
      <c r="FRL135" s="181"/>
      <c r="FRM135" s="181"/>
      <c r="FRN135" s="239"/>
      <c r="FRO135" s="181"/>
      <c r="FRP135" s="181"/>
      <c r="FRQ135" s="239"/>
      <c r="FRR135" s="181"/>
      <c r="FRS135" s="181"/>
      <c r="FRT135" s="239"/>
      <c r="FRU135" s="181"/>
      <c r="FRV135" s="181"/>
      <c r="FRW135" s="239"/>
      <c r="FRX135" s="181"/>
      <c r="FRY135" s="181"/>
      <c r="FRZ135" s="239"/>
      <c r="FSA135" s="181"/>
      <c r="FSB135" s="181"/>
      <c r="FSC135" s="239"/>
      <c r="FSD135" s="181"/>
      <c r="FSE135" s="181"/>
      <c r="FSF135" s="239"/>
      <c r="FSG135" s="181"/>
      <c r="FSH135" s="181"/>
      <c r="FSI135" s="239"/>
      <c r="FSJ135" s="181"/>
      <c r="FSK135" s="181"/>
      <c r="FSL135" s="239"/>
      <c r="FSM135" s="181"/>
      <c r="FSN135" s="181"/>
      <c r="FSO135" s="239"/>
      <c r="FSP135" s="181"/>
      <c r="FSQ135" s="181"/>
      <c r="FSR135" s="239"/>
      <c r="FSS135" s="181"/>
      <c r="FST135" s="181"/>
      <c r="FSU135" s="239"/>
      <c r="FSV135" s="181"/>
      <c r="FSW135" s="181"/>
      <c r="FSX135" s="239"/>
      <c r="FSY135" s="181"/>
      <c r="FSZ135" s="181"/>
      <c r="FTA135" s="239"/>
      <c r="FTB135" s="181"/>
      <c r="FTC135" s="181"/>
      <c r="FTD135" s="239"/>
      <c r="FTE135" s="181"/>
      <c r="FTF135" s="181"/>
      <c r="FTG135" s="239"/>
      <c r="FTH135" s="181"/>
      <c r="FTI135" s="181"/>
      <c r="FTJ135" s="239"/>
      <c r="FTK135" s="181"/>
      <c r="FTL135" s="181"/>
      <c r="FTM135" s="239"/>
      <c r="FTN135" s="181"/>
      <c r="FTO135" s="181"/>
      <c r="FTP135" s="239"/>
      <c r="FTQ135" s="181"/>
      <c r="FTR135" s="181"/>
      <c r="FTS135" s="239"/>
      <c r="FTT135" s="181"/>
      <c r="FTU135" s="181"/>
      <c r="FTV135" s="239"/>
      <c r="FTW135" s="181"/>
      <c r="FTX135" s="181"/>
      <c r="FTY135" s="239"/>
      <c r="FTZ135" s="181"/>
      <c r="FUA135" s="181"/>
      <c r="FUB135" s="239"/>
      <c r="FUC135" s="181"/>
      <c r="FUD135" s="181"/>
      <c r="FUE135" s="239"/>
      <c r="FUF135" s="181"/>
      <c r="FUG135" s="181"/>
      <c r="FUH135" s="239"/>
      <c r="FUI135" s="181"/>
      <c r="FUJ135" s="181"/>
      <c r="FUK135" s="239"/>
      <c r="FUL135" s="181"/>
      <c r="FUM135" s="181"/>
      <c r="FUN135" s="239"/>
      <c r="FUO135" s="181"/>
      <c r="FUP135" s="181"/>
      <c r="FUQ135" s="239"/>
      <c r="FUR135" s="181"/>
      <c r="FUS135" s="181"/>
      <c r="FUT135" s="239"/>
      <c r="FUU135" s="181"/>
      <c r="FUV135" s="181"/>
      <c r="FUW135" s="239"/>
      <c r="FUX135" s="181"/>
      <c r="FUY135" s="181"/>
      <c r="FUZ135" s="239"/>
      <c r="FVA135" s="181"/>
      <c r="FVB135" s="181"/>
      <c r="FVC135" s="239"/>
      <c r="FVD135" s="181"/>
      <c r="FVE135" s="181"/>
      <c r="FVF135" s="239"/>
      <c r="FVG135" s="181"/>
      <c r="FVH135" s="181"/>
      <c r="FVI135" s="239"/>
      <c r="FVJ135" s="181"/>
      <c r="FVK135" s="181"/>
      <c r="FVL135" s="239"/>
      <c r="FVM135" s="181"/>
      <c r="FVN135" s="181"/>
      <c r="FVO135" s="239"/>
      <c r="FVP135" s="181"/>
      <c r="FVQ135" s="181"/>
      <c r="FVR135" s="239"/>
      <c r="FVS135" s="181"/>
      <c r="FVT135" s="181"/>
      <c r="FVU135" s="239"/>
      <c r="FVV135" s="181"/>
      <c r="FVW135" s="181"/>
      <c r="FVX135" s="239"/>
      <c r="FVY135" s="181"/>
      <c r="FVZ135" s="181"/>
      <c r="FWA135" s="239"/>
      <c r="FWB135" s="181"/>
      <c r="FWC135" s="181"/>
      <c r="FWD135" s="239"/>
      <c r="FWE135" s="181"/>
      <c r="FWF135" s="181"/>
      <c r="FWG135" s="239"/>
      <c r="FWH135" s="181"/>
      <c r="FWI135" s="181"/>
      <c r="FWJ135" s="239"/>
      <c r="FWK135" s="181"/>
      <c r="FWL135" s="181"/>
      <c r="FWM135" s="239"/>
      <c r="FWN135" s="181"/>
      <c r="FWO135" s="181"/>
      <c r="FWP135" s="239"/>
      <c r="FWQ135" s="181"/>
      <c r="FWR135" s="181"/>
      <c r="FWS135" s="239"/>
      <c r="FWT135" s="181"/>
      <c r="FWU135" s="181"/>
      <c r="FWV135" s="239"/>
      <c r="FWW135" s="181"/>
      <c r="FWX135" s="181"/>
      <c r="FWY135" s="239"/>
      <c r="FWZ135" s="181"/>
      <c r="FXA135" s="181"/>
      <c r="FXB135" s="239"/>
      <c r="FXC135" s="181"/>
      <c r="FXD135" s="181"/>
      <c r="FXE135" s="239"/>
      <c r="FXF135" s="181"/>
      <c r="FXG135" s="181"/>
      <c r="FXH135" s="239"/>
      <c r="FXI135" s="181"/>
      <c r="FXJ135" s="181"/>
      <c r="FXK135" s="239"/>
      <c r="FXL135" s="181"/>
      <c r="FXM135" s="181"/>
      <c r="FXN135" s="239"/>
      <c r="FXO135" s="181"/>
      <c r="FXP135" s="181"/>
      <c r="FXQ135" s="239"/>
      <c r="FXR135" s="181"/>
      <c r="FXS135" s="181"/>
      <c r="FXT135" s="239"/>
      <c r="FXU135" s="181"/>
      <c r="FXV135" s="181"/>
      <c r="FXW135" s="239"/>
      <c r="FXX135" s="181"/>
      <c r="FXY135" s="181"/>
      <c r="FXZ135" s="239"/>
      <c r="FYA135" s="181"/>
      <c r="FYB135" s="181"/>
      <c r="FYC135" s="239"/>
      <c r="FYD135" s="181"/>
      <c r="FYE135" s="181"/>
      <c r="FYF135" s="239"/>
      <c r="FYG135" s="181"/>
      <c r="FYH135" s="181"/>
      <c r="FYI135" s="239"/>
      <c r="FYJ135" s="181"/>
      <c r="FYK135" s="181"/>
      <c r="FYL135" s="239"/>
      <c r="FYM135" s="181"/>
      <c r="FYN135" s="181"/>
      <c r="FYO135" s="239"/>
      <c r="FYP135" s="181"/>
      <c r="FYQ135" s="181"/>
      <c r="FYR135" s="239"/>
      <c r="FYS135" s="181"/>
      <c r="FYT135" s="181"/>
      <c r="FYU135" s="239"/>
      <c r="FYV135" s="181"/>
      <c r="FYW135" s="181"/>
      <c r="FYX135" s="239"/>
      <c r="FYY135" s="181"/>
      <c r="FYZ135" s="181"/>
      <c r="FZA135" s="239"/>
      <c r="FZB135" s="181"/>
      <c r="FZC135" s="181"/>
      <c r="FZD135" s="239"/>
      <c r="FZE135" s="181"/>
      <c r="FZF135" s="181"/>
      <c r="FZG135" s="239"/>
      <c r="FZH135" s="181"/>
      <c r="FZI135" s="181"/>
      <c r="FZJ135" s="239"/>
      <c r="FZK135" s="181"/>
      <c r="FZL135" s="181"/>
      <c r="FZM135" s="239"/>
      <c r="FZN135" s="181"/>
      <c r="FZO135" s="181"/>
      <c r="FZP135" s="239"/>
      <c r="FZQ135" s="181"/>
      <c r="FZR135" s="181"/>
      <c r="FZS135" s="239"/>
      <c r="FZT135" s="181"/>
      <c r="FZU135" s="181"/>
      <c r="FZV135" s="239"/>
      <c r="FZW135" s="181"/>
      <c r="FZX135" s="181"/>
      <c r="FZY135" s="239"/>
      <c r="FZZ135" s="181"/>
      <c r="GAA135" s="181"/>
      <c r="GAB135" s="239"/>
      <c r="GAC135" s="181"/>
      <c r="GAD135" s="181"/>
      <c r="GAE135" s="239"/>
      <c r="GAF135" s="181"/>
      <c r="GAG135" s="181"/>
      <c r="GAH135" s="239"/>
      <c r="GAI135" s="181"/>
      <c r="GAJ135" s="181"/>
      <c r="GAK135" s="239"/>
      <c r="GAL135" s="181"/>
      <c r="GAM135" s="181"/>
      <c r="GAN135" s="239"/>
      <c r="GAO135" s="181"/>
      <c r="GAP135" s="181"/>
      <c r="GAQ135" s="239"/>
      <c r="GAR135" s="181"/>
      <c r="GAS135" s="181"/>
      <c r="GAT135" s="239"/>
      <c r="GAU135" s="181"/>
      <c r="GAV135" s="181"/>
      <c r="GAW135" s="239"/>
      <c r="GAX135" s="181"/>
      <c r="GAY135" s="181"/>
      <c r="GAZ135" s="239"/>
      <c r="GBA135" s="181"/>
      <c r="GBB135" s="181"/>
      <c r="GBC135" s="239"/>
      <c r="GBD135" s="181"/>
      <c r="GBE135" s="181"/>
      <c r="GBF135" s="239"/>
      <c r="GBG135" s="181"/>
      <c r="GBH135" s="181"/>
      <c r="GBI135" s="239"/>
      <c r="GBJ135" s="181"/>
      <c r="GBK135" s="181"/>
      <c r="GBL135" s="239"/>
      <c r="GBM135" s="181"/>
      <c r="GBN135" s="181"/>
      <c r="GBO135" s="239"/>
      <c r="GBP135" s="181"/>
      <c r="GBQ135" s="181"/>
      <c r="GBR135" s="239"/>
      <c r="GBS135" s="181"/>
      <c r="GBT135" s="181"/>
      <c r="GBU135" s="239"/>
      <c r="GBV135" s="181"/>
      <c r="GBW135" s="181"/>
      <c r="GBX135" s="239"/>
      <c r="GBY135" s="181"/>
      <c r="GBZ135" s="181"/>
      <c r="GCA135" s="239"/>
      <c r="GCB135" s="181"/>
      <c r="GCC135" s="181"/>
      <c r="GCD135" s="239"/>
      <c r="GCE135" s="181"/>
      <c r="GCF135" s="181"/>
      <c r="GCG135" s="239"/>
      <c r="GCH135" s="181"/>
      <c r="GCI135" s="181"/>
      <c r="GCJ135" s="239"/>
      <c r="GCK135" s="181"/>
      <c r="GCL135" s="181"/>
      <c r="GCM135" s="239"/>
      <c r="GCN135" s="181"/>
      <c r="GCO135" s="181"/>
      <c r="GCP135" s="239"/>
      <c r="GCQ135" s="181"/>
      <c r="GCR135" s="181"/>
      <c r="GCS135" s="239"/>
      <c r="GCT135" s="181"/>
      <c r="GCU135" s="181"/>
      <c r="GCV135" s="239"/>
      <c r="GCW135" s="181"/>
      <c r="GCX135" s="181"/>
      <c r="GCY135" s="239"/>
      <c r="GCZ135" s="181"/>
      <c r="GDA135" s="181"/>
      <c r="GDB135" s="239"/>
      <c r="GDC135" s="181"/>
      <c r="GDD135" s="181"/>
      <c r="GDE135" s="239"/>
      <c r="GDF135" s="181"/>
      <c r="GDG135" s="181"/>
      <c r="GDH135" s="239"/>
      <c r="GDI135" s="181"/>
      <c r="GDJ135" s="181"/>
      <c r="GDK135" s="239"/>
      <c r="GDL135" s="181"/>
      <c r="GDM135" s="181"/>
      <c r="GDN135" s="239"/>
      <c r="GDO135" s="181"/>
      <c r="GDP135" s="181"/>
      <c r="GDQ135" s="239"/>
      <c r="GDR135" s="181"/>
      <c r="GDS135" s="181"/>
      <c r="GDT135" s="239"/>
      <c r="GDU135" s="181"/>
      <c r="GDV135" s="181"/>
      <c r="GDW135" s="239"/>
      <c r="GDX135" s="181"/>
      <c r="GDY135" s="181"/>
      <c r="GDZ135" s="239"/>
      <c r="GEA135" s="181"/>
      <c r="GEB135" s="181"/>
      <c r="GEC135" s="239"/>
      <c r="GED135" s="181"/>
      <c r="GEE135" s="181"/>
      <c r="GEF135" s="239"/>
      <c r="GEG135" s="181"/>
      <c r="GEH135" s="181"/>
      <c r="GEI135" s="239"/>
      <c r="GEJ135" s="181"/>
      <c r="GEK135" s="181"/>
      <c r="GEL135" s="239"/>
      <c r="GEM135" s="181"/>
      <c r="GEN135" s="181"/>
      <c r="GEO135" s="239"/>
      <c r="GEP135" s="181"/>
      <c r="GEQ135" s="181"/>
      <c r="GER135" s="239"/>
      <c r="GES135" s="181"/>
      <c r="GET135" s="181"/>
      <c r="GEU135" s="239"/>
      <c r="GEV135" s="181"/>
      <c r="GEW135" s="181"/>
      <c r="GEX135" s="239"/>
      <c r="GEY135" s="181"/>
      <c r="GEZ135" s="181"/>
      <c r="GFA135" s="239"/>
      <c r="GFB135" s="181"/>
      <c r="GFC135" s="181"/>
      <c r="GFD135" s="239"/>
      <c r="GFE135" s="181"/>
      <c r="GFF135" s="181"/>
      <c r="GFG135" s="239"/>
      <c r="GFH135" s="181"/>
      <c r="GFI135" s="181"/>
      <c r="GFJ135" s="239"/>
      <c r="GFK135" s="181"/>
      <c r="GFL135" s="181"/>
      <c r="GFM135" s="239"/>
      <c r="GFN135" s="181"/>
      <c r="GFO135" s="181"/>
      <c r="GFP135" s="239"/>
      <c r="GFQ135" s="181"/>
      <c r="GFR135" s="181"/>
      <c r="GFS135" s="239"/>
      <c r="GFT135" s="181"/>
      <c r="GFU135" s="181"/>
      <c r="GFV135" s="239"/>
      <c r="GFW135" s="181"/>
      <c r="GFX135" s="181"/>
      <c r="GFY135" s="239"/>
      <c r="GFZ135" s="181"/>
      <c r="GGA135" s="181"/>
      <c r="GGB135" s="239"/>
      <c r="GGC135" s="181"/>
      <c r="GGD135" s="181"/>
      <c r="GGE135" s="239"/>
      <c r="GGF135" s="181"/>
      <c r="GGG135" s="181"/>
      <c r="GGH135" s="239"/>
      <c r="GGI135" s="181"/>
      <c r="GGJ135" s="181"/>
      <c r="GGK135" s="239"/>
      <c r="GGL135" s="181"/>
      <c r="GGM135" s="181"/>
      <c r="GGN135" s="239"/>
      <c r="GGO135" s="181"/>
      <c r="GGP135" s="181"/>
      <c r="GGQ135" s="239"/>
      <c r="GGR135" s="181"/>
      <c r="GGS135" s="181"/>
      <c r="GGT135" s="239"/>
      <c r="GGU135" s="181"/>
      <c r="GGV135" s="181"/>
      <c r="GGW135" s="239"/>
      <c r="GGX135" s="181"/>
      <c r="GGY135" s="181"/>
      <c r="GGZ135" s="239"/>
      <c r="GHA135" s="181"/>
      <c r="GHB135" s="181"/>
      <c r="GHC135" s="239"/>
      <c r="GHD135" s="181"/>
      <c r="GHE135" s="181"/>
      <c r="GHF135" s="239"/>
      <c r="GHG135" s="181"/>
      <c r="GHH135" s="181"/>
      <c r="GHI135" s="239"/>
      <c r="GHJ135" s="181"/>
      <c r="GHK135" s="181"/>
      <c r="GHL135" s="239"/>
      <c r="GHM135" s="181"/>
      <c r="GHN135" s="181"/>
      <c r="GHO135" s="239"/>
      <c r="GHP135" s="181"/>
      <c r="GHQ135" s="181"/>
      <c r="GHR135" s="239"/>
      <c r="GHS135" s="181"/>
      <c r="GHT135" s="181"/>
      <c r="GHU135" s="239"/>
      <c r="GHV135" s="181"/>
      <c r="GHW135" s="181"/>
      <c r="GHX135" s="239"/>
      <c r="GHY135" s="181"/>
      <c r="GHZ135" s="181"/>
      <c r="GIA135" s="239"/>
      <c r="GIB135" s="181"/>
      <c r="GIC135" s="181"/>
      <c r="GID135" s="239"/>
      <c r="GIE135" s="181"/>
      <c r="GIF135" s="181"/>
      <c r="GIG135" s="239"/>
      <c r="GIH135" s="181"/>
      <c r="GII135" s="181"/>
      <c r="GIJ135" s="239"/>
      <c r="GIK135" s="181"/>
      <c r="GIL135" s="181"/>
      <c r="GIM135" s="239"/>
      <c r="GIN135" s="181"/>
      <c r="GIO135" s="181"/>
      <c r="GIP135" s="239"/>
      <c r="GIQ135" s="181"/>
      <c r="GIR135" s="181"/>
      <c r="GIS135" s="239"/>
      <c r="GIT135" s="181"/>
      <c r="GIU135" s="181"/>
      <c r="GIV135" s="239"/>
      <c r="GIW135" s="181"/>
      <c r="GIX135" s="181"/>
      <c r="GIY135" s="239"/>
      <c r="GIZ135" s="181"/>
      <c r="GJA135" s="181"/>
      <c r="GJB135" s="239"/>
      <c r="GJC135" s="181"/>
      <c r="GJD135" s="181"/>
      <c r="GJE135" s="239"/>
      <c r="GJF135" s="181"/>
      <c r="GJG135" s="181"/>
      <c r="GJH135" s="239"/>
      <c r="GJI135" s="181"/>
      <c r="GJJ135" s="181"/>
      <c r="GJK135" s="239"/>
      <c r="GJL135" s="181"/>
      <c r="GJM135" s="181"/>
      <c r="GJN135" s="239"/>
      <c r="GJO135" s="181"/>
      <c r="GJP135" s="181"/>
      <c r="GJQ135" s="239"/>
      <c r="GJR135" s="181"/>
      <c r="GJS135" s="181"/>
      <c r="GJT135" s="239"/>
      <c r="GJU135" s="181"/>
      <c r="GJV135" s="181"/>
      <c r="GJW135" s="239"/>
      <c r="GJX135" s="181"/>
      <c r="GJY135" s="181"/>
      <c r="GJZ135" s="239"/>
      <c r="GKA135" s="181"/>
      <c r="GKB135" s="181"/>
      <c r="GKC135" s="239"/>
      <c r="GKD135" s="181"/>
      <c r="GKE135" s="181"/>
      <c r="GKF135" s="239"/>
      <c r="GKG135" s="181"/>
      <c r="GKH135" s="181"/>
      <c r="GKI135" s="239"/>
      <c r="GKJ135" s="181"/>
      <c r="GKK135" s="181"/>
      <c r="GKL135" s="239"/>
      <c r="GKM135" s="181"/>
      <c r="GKN135" s="181"/>
      <c r="GKO135" s="239"/>
      <c r="GKP135" s="181"/>
      <c r="GKQ135" s="181"/>
      <c r="GKR135" s="239"/>
      <c r="GKS135" s="181"/>
      <c r="GKT135" s="181"/>
      <c r="GKU135" s="239"/>
      <c r="GKV135" s="181"/>
      <c r="GKW135" s="181"/>
      <c r="GKX135" s="239"/>
      <c r="GKY135" s="181"/>
      <c r="GKZ135" s="181"/>
      <c r="GLA135" s="239"/>
      <c r="GLB135" s="181"/>
      <c r="GLC135" s="181"/>
      <c r="GLD135" s="239"/>
      <c r="GLE135" s="181"/>
      <c r="GLF135" s="181"/>
      <c r="GLG135" s="239"/>
      <c r="GLH135" s="181"/>
      <c r="GLI135" s="181"/>
      <c r="GLJ135" s="239"/>
      <c r="GLK135" s="181"/>
      <c r="GLL135" s="181"/>
      <c r="GLM135" s="239"/>
      <c r="GLN135" s="181"/>
      <c r="GLO135" s="181"/>
      <c r="GLP135" s="239"/>
      <c r="GLQ135" s="181"/>
      <c r="GLR135" s="181"/>
      <c r="GLS135" s="239"/>
      <c r="GLT135" s="181"/>
      <c r="GLU135" s="181"/>
      <c r="GLV135" s="239"/>
      <c r="GLW135" s="181"/>
      <c r="GLX135" s="181"/>
      <c r="GLY135" s="239"/>
      <c r="GLZ135" s="181"/>
      <c r="GMA135" s="181"/>
      <c r="GMB135" s="239"/>
      <c r="GMC135" s="181"/>
      <c r="GMD135" s="181"/>
      <c r="GME135" s="239"/>
      <c r="GMF135" s="181"/>
      <c r="GMG135" s="181"/>
      <c r="GMH135" s="239"/>
      <c r="GMI135" s="181"/>
      <c r="GMJ135" s="181"/>
      <c r="GMK135" s="239"/>
      <c r="GML135" s="181"/>
      <c r="GMM135" s="181"/>
      <c r="GMN135" s="239"/>
      <c r="GMO135" s="181"/>
      <c r="GMP135" s="181"/>
      <c r="GMQ135" s="239"/>
      <c r="GMR135" s="181"/>
      <c r="GMS135" s="181"/>
      <c r="GMT135" s="239"/>
      <c r="GMU135" s="181"/>
      <c r="GMV135" s="181"/>
      <c r="GMW135" s="239"/>
      <c r="GMX135" s="181"/>
      <c r="GMY135" s="181"/>
      <c r="GMZ135" s="239"/>
      <c r="GNA135" s="181"/>
      <c r="GNB135" s="181"/>
      <c r="GNC135" s="239"/>
      <c r="GND135" s="181"/>
      <c r="GNE135" s="181"/>
      <c r="GNF135" s="239"/>
      <c r="GNG135" s="181"/>
      <c r="GNH135" s="181"/>
      <c r="GNI135" s="239"/>
      <c r="GNJ135" s="181"/>
      <c r="GNK135" s="181"/>
      <c r="GNL135" s="239"/>
      <c r="GNM135" s="181"/>
      <c r="GNN135" s="181"/>
      <c r="GNO135" s="239"/>
      <c r="GNP135" s="181"/>
      <c r="GNQ135" s="181"/>
      <c r="GNR135" s="239"/>
      <c r="GNS135" s="181"/>
      <c r="GNT135" s="181"/>
      <c r="GNU135" s="239"/>
      <c r="GNV135" s="181"/>
      <c r="GNW135" s="181"/>
      <c r="GNX135" s="239"/>
      <c r="GNY135" s="181"/>
      <c r="GNZ135" s="181"/>
      <c r="GOA135" s="239"/>
      <c r="GOB135" s="181"/>
      <c r="GOC135" s="181"/>
      <c r="GOD135" s="239"/>
      <c r="GOE135" s="181"/>
      <c r="GOF135" s="181"/>
      <c r="GOG135" s="239"/>
      <c r="GOH135" s="181"/>
      <c r="GOI135" s="181"/>
      <c r="GOJ135" s="239"/>
      <c r="GOK135" s="181"/>
      <c r="GOL135" s="181"/>
      <c r="GOM135" s="239"/>
      <c r="GON135" s="181"/>
      <c r="GOO135" s="181"/>
      <c r="GOP135" s="239"/>
      <c r="GOQ135" s="181"/>
      <c r="GOR135" s="181"/>
      <c r="GOS135" s="239"/>
      <c r="GOT135" s="181"/>
      <c r="GOU135" s="181"/>
      <c r="GOV135" s="239"/>
      <c r="GOW135" s="181"/>
      <c r="GOX135" s="181"/>
      <c r="GOY135" s="239"/>
      <c r="GOZ135" s="181"/>
      <c r="GPA135" s="181"/>
      <c r="GPB135" s="239"/>
      <c r="GPC135" s="181"/>
      <c r="GPD135" s="181"/>
      <c r="GPE135" s="239"/>
      <c r="GPF135" s="181"/>
      <c r="GPG135" s="181"/>
      <c r="GPH135" s="239"/>
      <c r="GPI135" s="181"/>
      <c r="GPJ135" s="181"/>
      <c r="GPK135" s="239"/>
      <c r="GPL135" s="181"/>
      <c r="GPM135" s="181"/>
      <c r="GPN135" s="239"/>
      <c r="GPO135" s="181"/>
      <c r="GPP135" s="181"/>
      <c r="GPQ135" s="239"/>
      <c r="GPR135" s="181"/>
      <c r="GPS135" s="181"/>
      <c r="GPT135" s="239"/>
      <c r="GPU135" s="181"/>
      <c r="GPV135" s="181"/>
      <c r="GPW135" s="239"/>
      <c r="GPX135" s="181"/>
      <c r="GPY135" s="181"/>
      <c r="GPZ135" s="239"/>
      <c r="GQA135" s="181"/>
      <c r="GQB135" s="181"/>
      <c r="GQC135" s="239"/>
      <c r="GQD135" s="181"/>
      <c r="GQE135" s="181"/>
      <c r="GQF135" s="239"/>
      <c r="GQG135" s="181"/>
      <c r="GQH135" s="181"/>
      <c r="GQI135" s="239"/>
      <c r="GQJ135" s="181"/>
      <c r="GQK135" s="181"/>
      <c r="GQL135" s="239"/>
      <c r="GQM135" s="181"/>
      <c r="GQN135" s="181"/>
      <c r="GQO135" s="239"/>
      <c r="GQP135" s="181"/>
      <c r="GQQ135" s="181"/>
      <c r="GQR135" s="239"/>
      <c r="GQS135" s="181"/>
      <c r="GQT135" s="181"/>
      <c r="GQU135" s="239"/>
      <c r="GQV135" s="181"/>
      <c r="GQW135" s="181"/>
      <c r="GQX135" s="239"/>
      <c r="GQY135" s="181"/>
      <c r="GQZ135" s="181"/>
      <c r="GRA135" s="239"/>
      <c r="GRB135" s="181"/>
      <c r="GRC135" s="181"/>
      <c r="GRD135" s="239"/>
      <c r="GRE135" s="181"/>
      <c r="GRF135" s="181"/>
      <c r="GRG135" s="239"/>
      <c r="GRH135" s="181"/>
      <c r="GRI135" s="181"/>
      <c r="GRJ135" s="239"/>
      <c r="GRK135" s="181"/>
      <c r="GRL135" s="181"/>
      <c r="GRM135" s="239"/>
      <c r="GRN135" s="181"/>
      <c r="GRO135" s="181"/>
      <c r="GRP135" s="239"/>
      <c r="GRQ135" s="181"/>
      <c r="GRR135" s="181"/>
      <c r="GRS135" s="239"/>
      <c r="GRT135" s="181"/>
      <c r="GRU135" s="181"/>
      <c r="GRV135" s="239"/>
      <c r="GRW135" s="181"/>
      <c r="GRX135" s="181"/>
      <c r="GRY135" s="239"/>
      <c r="GRZ135" s="181"/>
      <c r="GSA135" s="181"/>
      <c r="GSB135" s="239"/>
      <c r="GSC135" s="181"/>
      <c r="GSD135" s="181"/>
      <c r="GSE135" s="239"/>
      <c r="GSF135" s="181"/>
      <c r="GSG135" s="181"/>
      <c r="GSH135" s="239"/>
      <c r="GSI135" s="181"/>
      <c r="GSJ135" s="181"/>
      <c r="GSK135" s="239"/>
      <c r="GSL135" s="181"/>
      <c r="GSM135" s="181"/>
      <c r="GSN135" s="239"/>
      <c r="GSO135" s="181"/>
      <c r="GSP135" s="181"/>
      <c r="GSQ135" s="239"/>
      <c r="GSR135" s="181"/>
      <c r="GSS135" s="181"/>
      <c r="GST135" s="239"/>
      <c r="GSU135" s="181"/>
      <c r="GSV135" s="181"/>
      <c r="GSW135" s="239"/>
      <c r="GSX135" s="181"/>
      <c r="GSY135" s="181"/>
      <c r="GSZ135" s="239"/>
      <c r="GTA135" s="181"/>
      <c r="GTB135" s="181"/>
      <c r="GTC135" s="239"/>
      <c r="GTD135" s="181"/>
      <c r="GTE135" s="181"/>
      <c r="GTF135" s="239"/>
      <c r="GTG135" s="181"/>
      <c r="GTH135" s="181"/>
      <c r="GTI135" s="239"/>
      <c r="GTJ135" s="181"/>
      <c r="GTK135" s="181"/>
      <c r="GTL135" s="239"/>
      <c r="GTM135" s="181"/>
      <c r="GTN135" s="181"/>
      <c r="GTO135" s="239"/>
      <c r="GTP135" s="181"/>
      <c r="GTQ135" s="181"/>
      <c r="GTR135" s="239"/>
      <c r="GTS135" s="181"/>
      <c r="GTT135" s="181"/>
      <c r="GTU135" s="239"/>
      <c r="GTV135" s="181"/>
      <c r="GTW135" s="181"/>
      <c r="GTX135" s="239"/>
      <c r="GTY135" s="181"/>
      <c r="GTZ135" s="181"/>
      <c r="GUA135" s="239"/>
      <c r="GUB135" s="181"/>
      <c r="GUC135" s="181"/>
      <c r="GUD135" s="239"/>
      <c r="GUE135" s="181"/>
      <c r="GUF135" s="181"/>
      <c r="GUG135" s="239"/>
      <c r="GUH135" s="181"/>
      <c r="GUI135" s="181"/>
      <c r="GUJ135" s="239"/>
      <c r="GUK135" s="181"/>
      <c r="GUL135" s="181"/>
      <c r="GUM135" s="239"/>
      <c r="GUN135" s="181"/>
      <c r="GUO135" s="181"/>
      <c r="GUP135" s="239"/>
      <c r="GUQ135" s="181"/>
      <c r="GUR135" s="181"/>
      <c r="GUS135" s="239"/>
      <c r="GUT135" s="181"/>
      <c r="GUU135" s="181"/>
      <c r="GUV135" s="239"/>
      <c r="GUW135" s="181"/>
      <c r="GUX135" s="181"/>
      <c r="GUY135" s="239"/>
      <c r="GUZ135" s="181"/>
      <c r="GVA135" s="181"/>
      <c r="GVB135" s="239"/>
      <c r="GVC135" s="181"/>
      <c r="GVD135" s="181"/>
      <c r="GVE135" s="239"/>
      <c r="GVF135" s="181"/>
      <c r="GVG135" s="181"/>
      <c r="GVH135" s="239"/>
      <c r="GVI135" s="181"/>
      <c r="GVJ135" s="181"/>
      <c r="GVK135" s="239"/>
      <c r="GVL135" s="181"/>
      <c r="GVM135" s="181"/>
      <c r="GVN135" s="239"/>
      <c r="GVO135" s="181"/>
      <c r="GVP135" s="181"/>
      <c r="GVQ135" s="239"/>
      <c r="GVR135" s="181"/>
      <c r="GVS135" s="181"/>
      <c r="GVT135" s="239"/>
      <c r="GVU135" s="181"/>
      <c r="GVV135" s="181"/>
      <c r="GVW135" s="239"/>
      <c r="GVX135" s="181"/>
      <c r="GVY135" s="181"/>
      <c r="GVZ135" s="239"/>
      <c r="GWA135" s="181"/>
      <c r="GWB135" s="181"/>
      <c r="GWC135" s="239"/>
      <c r="GWD135" s="181"/>
      <c r="GWE135" s="181"/>
      <c r="GWF135" s="239"/>
      <c r="GWG135" s="181"/>
      <c r="GWH135" s="181"/>
      <c r="GWI135" s="239"/>
      <c r="GWJ135" s="181"/>
      <c r="GWK135" s="181"/>
      <c r="GWL135" s="239"/>
      <c r="GWM135" s="181"/>
      <c r="GWN135" s="181"/>
      <c r="GWO135" s="239"/>
      <c r="GWP135" s="181"/>
      <c r="GWQ135" s="181"/>
      <c r="GWR135" s="239"/>
      <c r="GWS135" s="181"/>
      <c r="GWT135" s="181"/>
      <c r="GWU135" s="239"/>
      <c r="GWV135" s="181"/>
      <c r="GWW135" s="181"/>
      <c r="GWX135" s="239"/>
      <c r="GWY135" s="181"/>
      <c r="GWZ135" s="181"/>
      <c r="GXA135" s="239"/>
      <c r="GXB135" s="181"/>
      <c r="GXC135" s="181"/>
      <c r="GXD135" s="239"/>
      <c r="GXE135" s="181"/>
      <c r="GXF135" s="181"/>
      <c r="GXG135" s="239"/>
      <c r="GXH135" s="181"/>
      <c r="GXI135" s="181"/>
      <c r="GXJ135" s="239"/>
      <c r="GXK135" s="181"/>
      <c r="GXL135" s="181"/>
      <c r="GXM135" s="239"/>
      <c r="GXN135" s="181"/>
      <c r="GXO135" s="181"/>
      <c r="GXP135" s="239"/>
      <c r="GXQ135" s="181"/>
      <c r="GXR135" s="181"/>
      <c r="GXS135" s="239"/>
      <c r="GXT135" s="181"/>
      <c r="GXU135" s="181"/>
      <c r="GXV135" s="239"/>
      <c r="GXW135" s="181"/>
      <c r="GXX135" s="181"/>
      <c r="GXY135" s="239"/>
      <c r="GXZ135" s="181"/>
      <c r="GYA135" s="181"/>
      <c r="GYB135" s="239"/>
      <c r="GYC135" s="181"/>
      <c r="GYD135" s="181"/>
      <c r="GYE135" s="239"/>
      <c r="GYF135" s="181"/>
      <c r="GYG135" s="181"/>
      <c r="GYH135" s="239"/>
      <c r="GYI135" s="181"/>
      <c r="GYJ135" s="181"/>
      <c r="GYK135" s="239"/>
      <c r="GYL135" s="181"/>
      <c r="GYM135" s="181"/>
      <c r="GYN135" s="239"/>
      <c r="GYO135" s="181"/>
      <c r="GYP135" s="181"/>
      <c r="GYQ135" s="239"/>
      <c r="GYR135" s="181"/>
      <c r="GYS135" s="181"/>
      <c r="GYT135" s="239"/>
      <c r="GYU135" s="181"/>
      <c r="GYV135" s="181"/>
      <c r="GYW135" s="239"/>
      <c r="GYX135" s="181"/>
      <c r="GYY135" s="181"/>
      <c r="GYZ135" s="239"/>
      <c r="GZA135" s="181"/>
      <c r="GZB135" s="181"/>
      <c r="GZC135" s="239"/>
      <c r="GZD135" s="181"/>
      <c r="GZE135" s="181"/>
      <c r="GZF135" s="239"/>
      <c r="GZG135" s="181"/>
      <c r="GZH135" s="181"/>
      <c r="GZI135" s="239"/>
      <c r="GZJ135" s="181"/>
      <c r="GZK135" s="181"/>
      <c r="GZL135" s="239"/>
      <c r="GZM135" s="181"/>
      <c r="GZN135" s="181"/>
      <c r="GZO135" s="239"/>
      <c r="GZP135" s="181"/>
      <c r="GZQ135" s="181"/>
      <c r="GZR135" s="239"/>
      <c r="GZS135" s="181"/>
      <c r="GZT135" s="181"/>
      <c r="GZU135" s="239"/>
      <c r="GZV135" s="181"/>
      <c r="GZW135" s="181"/>
      <c r="GZX135" s="239"/>
      <c r="GZY135" s="181"/>
      <c r="GZZ135" s="181"/>
      <c r="HAA135" s="239"/>
      <c r="HAB135" s="181"/>
      <c r="HAC135" s="181"/>
      <c r="HAD135" s="239"/>
      <c r="HAE135" s="181"/>
      <c r="HAF135" s="181"/>
      <c r="HAG135" s="239"/>
      <c r="HAH135" s="181"/>
      <c r="HAI135" s="181"/>
      <c r="HAJ135" s="239"/>
      <c r="HAK135" s="181"/>
      <c r="HAL135" s="181"/>
      <c r="HAM135" s="239"/>
      <c r="HAN135" s="181"/>
      <c r="HAO135" s="181"/>
      <c r="HAP135" s="239"/>
      <c r="HAQ135" s="181"/>
      <c r="HAR135" s="181"/>
      <c r="HAS135" s="239"/>
      <c r="HAT135" s="181"/>
      <c r="HAU135" s="181"/>
      <c r="HAV135" s="239"/>
      <c r="HAW135" s="181"/>
      <c r="HAX135" s="181"/>
      <c r="HAY135" s="239"/>
      <c r="HAZ135" s="181"/>
      <c r="HBA135" s="181"/>
      <c r="HBB135" s="239"/>
      <c r="HBC135" s="181"/>
      <c r="HBD135" s="181"/>
      <c r="HBE135" s="239"/>
      <c r="HBF135" s="181"/>
      <c r="HBG135" s="181"/>
      <c r="HBH135" s="239"/>
      <c r="HBI135" s="181"/>
      <c r="HBJ135" s="181"/>
      <c r="HBK135" s="239"/>
      <c r="HBL135" s="181"/>
      <c r="HBM135" s="181"/>
      <c r="HBN135" s="239"/>
      <c r="HBO135" s="181"/>
      <c r="HBP135" s="181"/>
      <c r="HBQ135" s="239"/>
      <c r="HBR135" s="181"/>
      <c r="HBS135" s="181"/>
      <c r="HBT135" s="239"/>
      <c r="HBU135" s="181"/>
      <c r="HBV135" s="181"/>
      <c r="HBW135" s="239"/>
      <c r="HBX135" s="181"/>
      <c r="HBY135" s="181"/>
      <c r="HBZ135" s="239"/>
      <c r="HCA135" s="181"/>
      <c r="HCB135" s="181"/>
      <c r="HCC135" s="239"/>
      <c r="HCD135" s="181"/>
      <c r="HCE135" s="181"/>
      <c r="HCF135" s="239"/>
      <c r="HCG135" s="181"/>
      <c r="HCH135" s="181"/>
      <c r="HCI135" s="239"/>
      <c r="HCJ135" s="181"/>
      <c r="HCK135" s="181"/>
      <c r="HCL135" s="239"/>
      <c r="HCM135" s="181"/>
      <c r="HCN135" s="181"/>
      <c r="HCO135" s="239"/>
      <c r="HCP135" s="181"/>
      <c r="HCQ135" s="181"/>
      <c r="HCR135" s="239"/>
      <c r="HCS135" s="181"/>
      <c r="HCT135" s="181"/>
      <c r="HCU135" s="239"/>
      <c r="HCV135" s="181"/>
      <c r="HCW135" s="181"/>
      <c r="HCX135" s="239"/>
      <c r="HCY135" s="181"/>
      <c r="HCZ135" s="181"/>
      <c r="HDA135" s="239"/>
      <c r="HDB135" s="181"/>
      <c r="HDC135" s="181"/>
      <c r="HDD135" s="239"/>
      <c r="HDE135" s="181"/>
      <c r="HDF135" s="181"/>
      <c r="HDG135" s="239"/>
      <c r="HDH135" s="181"/>
      <c r="HDI135" s="181"/>
      <c r="HDJ135" s="239"/>
      <c r="HDK135" s="181"/>
      <c r="HDL135" s="181"/>
      <c r="HDM135" s="239"/>
      <c r="HDN135" s="181"/>
      <c r="HDO135" s="181"/>
      <c r="HDP135" s="239"/>
      <c r="HDQ135" s="181"/>
      <c r="HDR135" s="181"/>
      <c r="HDS135" s="239"/>
      <c r="HDT135" s="181"/>
      <c r="HDU135" s="181"/>
      <c r="HDV135" s="239"/>
      <c r="HDW135" s="181"/>
      <c r="HDX135" s="181"/>
      <c r="HDY135" s="239"/>
      <c r="HDZ135" s="181"/>
      <c r="HEA135" s="181"/>
      <c r="HEB135" s="239"/>
      <c r="HEC135" s="181"/>
      <c r="HED135" s="181"/>
      <c r="HEE135" s="239"/>
      <c r="HEF135" s="181"/>
      <c r="HEG135" s="181"/>
      <c r="HEH135" s="239"/>
      <c r="HEI135" s="181"/>
      <c r="HEJ135" s="181"/>
      <c r="HEK135" s="239"/>
      <c r="HEL135" s="181"/>
      <c r="HEM135" s="181"/>
      <c r="HEN135" s="239"/>
      <c r="HEO135" s="181"/>
      <c r="HEP135" s="181"/>
      <c r="HEQ135" s="239"/>
      <c r="HER135" s="181"/>
      <c r="HES135" s="181"/>
      <c r="HET135" s="239"/>
      <c r="HEU135" s="181"/>
      <c r="HEV135" s="181"/>
      <c r="HEW135" s="239"/>
      <c r="HEX135" s="181"/>
      <c r="HEY135" s="181"/>
      <c r="HEZ135" s="239"/>
      <c r="HFA135" s="181"/>
      <c r="HFB135" s="181"/>
      <c r="HFC135" s="239"/>
      <c r="HFD135" s="181"/>
      <c r="HFE135" s="181"/>
      <c r="HFF135" s="239"/>
      <c r="HFG135" s="181"/>
      <c r="HFH135" s="181"/>
      <c r="HFI135" s="239"/>
      <c r="HFJ135" s="181"/>
      <c r="HFK135" s="181"/>
      <c r="HFL135" s="239"/>
      <c r="HFM135" s="181"/>
      <c r="HFN135" s="181"/>
      <c r="HFO135" s="239"/>
      <c r="HFP135" s="181"/>
      <c r="HFQ135" s="181"/>
      <c r="HFR135" s="239"/>
      <c r="HFS135" s="181"/>
      <c r="HFT135" s="181"/>
      <c r="HFU135" s="239"/>
      <c r="HFV135" s="181"/>
      <c r="HFW135" s="181"/>
      <c r="HFX135" s="239"/>
      <c r="HFY135" s="181"/>
      <c r="HFZ135" s="181"/>
      <c r="HGA135" s="239"/>
      <c r="HGB135" s="181"/>
      <c r="HGC135" s="181"/>
      <c r="HGD135" s="239"/>
      <c r="HGE135" s="181"/>
      <c r="HGF135" s="181"/>
      <c r="HGG135" s="239"/>
      <c r="HGH135" s="181"/>
      <c r="HGI135" s="181"/>
      <c r="HGJ135" s="239"/>
      <c r="HGK135" s="181"/>
      <c r="HGL135" s="181"/>
      <c r="HGM135" s="239"/>
      <c r="HGN135" s="181"/>
      <c r="HGO135" s="181"/>
      <c r="HGP135" s="239"/>
      <c r="HGQ135" s="181"/>
      <c r="HGR135" s="181"/>
      <c r="HGS135" s="239"/>
      <c r="HGT135" s="181"/>
      <c r="HGU135" s="181"/>
      <c r="HGV135" s="239"/>
      <c r="HGW135" s="181"/>
      <c r="HGX135" s="181"/>
      <c r="HGY135" s="239"/>
      <c r="HGZ135" s="181"/>
      <c r="HHA135" s="181"/>
      <c r="HHB135" s="239"/>
      <c r="HHC135" s="181"/>
      <c r="HHD135" s="181"/>
      <c r="HHE135" s="239"/>
      <c r="HHF135" s="181"/>
      <c r="HHG135" s="181"/>
      <c r="HHH135" s="239"/>
      <c r="HHI135" s="181"/>
      <c r="HHJ135" s="181"/>
      <c r="HHK135" s="239"/>
      <c r="HHL135" s="181"/>
      <c r="HHM135" s="181"/>
      <c r="HHN135" s="239"/>
      <c r="HHO135" s="181"/>
      <c r="HHP135" s="181"/>
      <c r="HHQ135" s="239"/>
      <c r="HHR135" s="181"/>
      <c r="HHS135" s="181"/>
      <c r="HHT135" s="239"/>
      <c r="HHU135" s="181"/>
      <c r="HHV135" s="181"/>
      <c r="HHW135" s="239"/>
      <c r="HHX135" s="181"/>
      <c r="HHY135" s="181"/>
      <c r="HHZ135" s="239"/>
      <c r="HIA135" s="181"/>
      <c r="HIB135" s="181"/>
      <c r="HIC135" s="239"/>
      <c r="HID135" s="181"/>
      <c r="HIE135" s="181"/>
      <c r="HIF135" s="239"/>
      <c r="HIG135" s="181"/>
      <c r="HIH135" s="181"/>
      <c r="HII135" s="239"/>
      <c r="HIJ135" s="181"/>
      <c r="HIK135" s="181"/>
      <c r="HIL135" s="239"/>
      <c r="HIM135" s="181"/>
      <c r="HIN135" s="181"/>
      <c r="HIO135" s="239"/>
      <c r="HIP135" s="181"/>
      <c r="HIQ135" s="181"/>
      <c r="HIR135" s="239"/>
      <c r="HIS135" s="181"/>
      <c r="HIT135" s="181"/>
      <c r="HIU135" s="239"/>
      <c r="HIV135" s="181"/>
      <c r="HIW135" s="181"/>
      <c r="HIX135" s="239"/>
      <c r="HIY135" s="181"/>
      <c r="HIZ135" s="181"/>
      <c r="HJA135" s="239"/>
      <c r="HJB135" s="181"/>
      <c r="HJC135" s="181"/>
      <c r="HJD135" s="239"/>
      <c r="HJE135" s="181"/>
      <c r="HJF135" s="181"/>
      <c r="HJG135" s="239"/>
      <c r="HJH135" s="181"/>
      <c r="HJI135" s="181"/>
      <c r="HJJ135" s="239"/>
      <c r="HJK135" s="181"/>
      <c r="HJL135" s="181"/>
      <c r="HJM135" s="239"/>
      <c r="HJN135" s="181"/>
      <c r="HJO135" s="181"/>
      <c r="HJP135" s="239"/>
      <c r="HJQ135" s="181"/>
      <c r="HJR135" s="181"/>
      <c r="HJS135" s="239"/>
      <c r="HJT135" s="181"/>
      <c r="HJU135" s="181"/>
      <c r="HJV135" s="239"/>
      <c r="HJW135" s="181"/>
      <c r="HJX135" s="181"/>
      <c r="HJY135" s="239"/>
      <c r="HJZ135" s="181"/>
      <c r="HKA135" s="181"/>
      <c r="HKB135" s="239"/>
      <c r="HKC135" s="181"/>
      <c r="HKD135" s="181"/>
      <c r="HKE135" s="239"/>
      <c r="HKF135" s="181"/>
      <c r="HKG135" s="181"/>
      <c r="HKH135" s="239"/>
      <c r="HKI135" s="181"/>
      <c r="HKJ135" s="181"/>
      <c r="HKK135" s="239"/>
      <c r="HKL135" s="181"/>
      <c r="HKM135" s="181"/>
      <c r="HKN135" s="239"/>
      <c r="HKO135" s="181"/>
      <c r="HKP135" s="181"/>
      <c r="HKQ135" s="239"/>
      <c r="HKR135" s="181"/>
      <c r="HKS135" s="181"/>
      <c r="HKT135" s="239"/>
      <c r="HKU135" s="181"/>
      <c r="HKV135" s="181"/>
      <c r="HKW135" s="239"/>
      <c r="HKX135" s="181"/>
      <c r="HKY135" s="181"/>
      <c r="HKZ135" s="239"/>
      <c r="HLA135" s="181"/>
      <c r="HLB135" s="181"/>
      <c r="HLC135" s="239"/>
      <c r="HLD135" s="181"/>
      <c r="HLE135" s="181"/>
      <c r="HLF135" s="239"/>
      <c r="HLG135" s="181"/>
      <c r="HLH135" s="181"/>
      <c r="HLI135" s="239"/>
      <c r="HLJ135" s="181"/>
      <c r="HLK135" s="181"/>
      <c r="HLL135" s="239"/>
      <c r="HLM135" s="181"/>
      <c r="HLN135" s="181"/>
      <c r="HLO135" s="239"/>
      <c r="HLP135" s="181"/>
      <c r="HLQ135" s="181"/>
      <c r="HLR135" s="239"/>
      <c r="HLS135" s="181"/>
      <c r="HLT135" s="181"/>
      <c r="HLU135" s="239"/>
      <c r="HLV135" s="181"/>
      <c r="HLW135" s="181"/>
      <c r="HLX135" s="239"/>
      <c r="HLY135" s="181"/>
      <c r="HLZ135" s="181"/>
      <c r="HMA135" s="239"/>
      <c r="HMB135" s="181"/>
      <c r="HMC135" s="181"/>
      <c r="HMD135" s="239"/>
      <c r="HME135" s="181"/>
      <c r="HMF135" s="181"/>
      <c r="HMG135" s="239"/>
      <c r="HMH135" s="181"/>
      <c r="HMI135" s="181"/>
      <c r="HMJ135" s="239"/>
      <c r="HMK135" s="181"/>
      <c r="HML135" s="181"/>
      <c r="HMM135" s="239"/>
      <c r="HMN135" s="181"/>
      <c r="HMO135" s="181"/>
      <c r="HMP135" s="239"/>
      <c r="HMQ135" s="181"/>
      <c r="HMR135" s="181"/>
      <c r="HMS135" s="239"/>
      <c r="HMT135" s="181"/>
      <c r="HMU135" s="181"/>
      <c r="HMV135" s="239"/>
      <c r="HMW135" s="181"/>
      <c r="HMX135" s="181"/>
      <c r="HMY135" s="239"/>
      <c r="HMZ135" s="181"/>
      <c r="HNA135" s="181"/>
      <c r="HNB135" s="239"/>
      <c r="HNC135" s="181"/>
      <c r="HND135" s="181"/>
      <c r="HNE135" s="239"/>
      <c r="HNF135" s="181"/>
      <c r="HNG135" s="181"/>
      <c r="HNH135" s="239"/>
      <c r="HNI135" s="181"/>
      <c r="HNJ135" s="181"/>
      <c r="HNK135" s="239"/>
      <c r="HNL135" s="181"/>
      <c r="HNM135" s="181"/>
      <c r="HNN135" s="239"/>
      <c r="HNO135" s="181"/>
      <c r="HNP135" s="181"/>
      <c r="HNQ135" s="239"/>
      <c r="HNR135" s="181"/>
      <c r="HNS135" s="181"/>
      <c r="HNT135" s="239"/>
      <c r="HNU135" s="181"/>
      <c r="HNV135" s="181"/>
      <c r="HNW135" s="239"/>
      <c r="HNX135" s="181"/>
      <c r="HNY135" s="181"/>
      <c r="HNZ135" s="239"/>
      <c r="HOA135" s="181"/>
      <c r="HOB135" s="181"/>
      <c r="HOC135" s="239"/>
      <c r="HOD135" s="181"/>
      <c r="HOE135" s="181"/>
      <c r="HOF135" s="239"/>
      <c r="HOG135" s="181"/>
      <c r="HOH135" s="181"/>
      <c r="HOI135" s="239"/>
      <c r="HOJ135" s="181"/>
      <c r="HOK135" s="181"/>
      <c r="HOL135" s="239"/>
      <c r="HOM135" s="181"/>
      <c r="HON135" s="181"/>
      <c r="HOO135" s="239"/>
      <c r="HOP135" s="181"/>
      <c r="HOQ135" s="181"/>
      <c r="HOR135" s="239"/>
      <c r="HOS135" s="181"/>
      <c r="HOT135" s="181"/>
      <c r="HOU135" s="239"/>
      <c r="HOV135" s="181"/>
      <c r="HOW135" s="181"/>
      <c r="HOX135" s="239"/>
      <c r="HOY135" s="181"/>
      <c r="HOZ135" s="181"/>
      <c r="HPA135" s="239"/>
      <c r="HPB135" s="181"/>
      <c r="HPC135" s="181"/>
      <c r="HPD135" s="239"/>
      <c r="HPE135" s="181"/>
      <c r="HPF135" s="181"/>
      <c r="HPG135" s="239"/>
      <c r="HPH135" s="181"/>
      <c r="HPI135" s="181"/>
      <c r="HPJ135" s="239"/>
      <c r="HPK135" s="181"/>
      <c r="HPL135" s="181"/>
      <c r="HPM135" s="239"/>
      <c r="HPN135" s="181"/>
      <c r="HPO135" s="181"/>
      <c r="HPP135" s="239"/>
      <c r="HPQ135" s="181"/>
      <c r="HPR135" s="181"/>
      <c r="HPS135" s="239"/>
      <c r="HPT135" s="181"/>
      <c r="HPU135" s="181"/>
      <c r="HPV135" s="239"/>
      <c r="HPW135" s="181"/>
      <c r="HPX135" s="181"/>
      <c r="HPY135" s="239"/>
      <c r="HPZ135" s="181"/>
      <c r="HQA135" s="181"/>
      <c r="HQB135" s="239"/>
      <c r="HQC135" s="181"/>
      <c r="HQD135" s="181"/>
      <c r="HQE135" s="239"/>
      <c r="HQF135" s="181"/>
      <c r="HQG135" s="181"/>
      <c r="HQH135" s="239"/>
      <c r="HQI135" s="181"/>
      <c r="HQJ135" s="181"/>
      <c r="HQK135" s="239"/>
      <c r="HQL135" s="181"/>
      <c r="HQM135" s="181"/>
      <c r="HQN135" s="239"/>
      <c r="HQO135" s="181"/>
      <c r="HQP135" s="181"/>
      <c r="HQQ135" s="239"/>
      <c r="HQR135" s="181"/>
      <c r="HQS135" s="181"/>
      <c r="HQT135" s="239"/>
      <c r="HQU135" s="181"/>
      <c r="HQV135" s="181"/>
      <c r="HQW135" s="239"/>
      <c r="HQX135" s="181"/>
      <c r="HQY135" s="181"/>
      <c r="HQZ135" s="239"/>
      <c r="HRA135" s="181"/>
      <c r="HRB135" s="181"/>
      <c r="HRC135" s="239"/>
      <c r="HRD135" s="181"/>
      <c r="HRE135" s="181"/>
      <c r="HRF135" s="239"/>
      <c r="HRG135" s="181"/>
      <c r="HRH135" s="181"/>
      <c r="HRI135" s="239"/>
      <c r="HRJ135" s="181"/>
      <c r="HRK135" s="181"/>
      <c r="HRL135" s="239"/>
      <c r="HRM135" s="181"/>
      <c r="HRN135" s="181"/>
      <c r="HRO135" s="239"/>
      <c r="HRP135" s="181"/>
      <c r="HRQ135" s="181"/>
      <c r="HRR135" s="239"/>
      <c r="HRS135" s="181"/>
      <c r="HRT135" s="181"/>
      <c r="HRU135" s="239"/>
      <c r="HRV135" s="181"/>
      <c r="HRW135" s="181"/>
      <c r="HRX135" s="239"/>
      <c r="HRY135" s="181"/>
      <c r="HRZ135" s="181"/>
      <c r="HSA135" s="239"/>
      <c r="HSB135" s="181"/>
      <c r="HSC135" s="181"/>
      <c r="HSD135" s="239"/>
      <c r="HSE135" s="181"/>
      <c r="HSF135" s="181"/>
      <c r="HSG135" s="239"/>
      <c r="HSH135" s="181"/>
      <c r="HSI135" s="181"/>
      <c r="HSJ135" s="239"/>
      <c r="HSK135" s="181"/>
      <c r="HSL135" s="181"/>
      <c r="HSM135" s="239"/>
      <c r="HSN135" s="181"/>
      <c r="HSO135" s="181"/>
      <c r="HSP135" s="239"/>
      <c r="HSQ135" s="181"/>
      <c r="HSR135" s="181"/>
      <c r="HSS135" s="239"/>
      <c r="HST135" s="181"/>
      <c r="HSU135" s="181"/>
      <c r="HSV135" s="239"/>
      <c r="HSW135" s="181"/>
      <c r="HSX135" s="181"/>
      <c r="HSY135" s="239"/>
      <c r="HSZ135" s="181"/>
      <c r="HTA135" s="181"/>
      <c r="HTB135" s="239"/>
      <c r="HTC135" s="181"/>
      <c r="HTD135" s="181"/>
      <c r="HTE135" s="239"/>
      <c r="HTF135" s="181"/>
      <c r="HTG135" s="181"/>
      <c r="HTH135" s="239"/>
      <c r="HTI135" s="181"/>
      <c r="HTJ135" s="181"/>
      <c r="HTK135" s="239"/>
      <c r="HTL135" s="181"/>
      <c r="HTM135" s="181"/>
      <c r="HTN135" s="239"/>
      <c r="HTO135" s="181"/>
      <c r="HTP135" s="181"/>
      <c r="HTQ135" s="239"/>
      <c r="HTR135" s="181"/>
      <c r="HTS135" s="181"/>
      <c r="HTT135" s="239"/>
      <c r="HTU135" s="181"/>
      <c r="HTV135" s="181"/>
      <c r="HTW135" s="239"/>
      <c r="HTX135" s="181"/>
      <c r="HTY135" s="181"/>
      <c r="HTZ135" s="239"/>
      <c r="HUA135" s="181"/>
      <c r="HUB135" s="181"/>
      <c r="HUC135" s="239"/>
      <c r="HUD135" s="181"/>
      <c r="HUE135" s="181"/>
      <c r="HUF135" s="239"/>
      <c r="HUG135" s="181"/>
      <c r="HUH135" s="181"/>
      <c r="HUI135" s="239"/>
      <c r="HUJ135" s="181"/>
      <c r="HUK135" s="181"/>
      <c r="HUL135" s="239"/>
      <c r="HUM135" s="181"/>
      <c r="HUN135" s="181"/>
      <c r="HUO135" s="239"/>
      <c r="HUP135" s="181"/>
      <c r="HUQ135" s="181"/>
      <c r="HUR135" s="239"/>
      <c r="HUS135" s="181"/>
      <c r="HUT135" s="181"/>
      <c r="HUU135" s="239"/>
      <c r="HUV135" s="181"/>
      <c r="HUW135" s="181"/>
      <c r="HUX135" s="239"/>
      <c r="HUY135" s="181"/>
      <c r="HUZ135" s="181"/>
      <c r="HVA135" s="239"/>
      <c r="HVB135" s="181"/>
      <c r="HVC135" s="181"/>
      <c r="HVD135" s="239"/>
      <c r="HVE135" s="181"/>
      <c r="HVF135" s="181"/>
      <c r="HVG135" s="239"/>
      <c r="HVH135" s="181"/>
      <c r="HVI135" s="181"/>
      <c r="HVJ135" s="239"/>
      <c r="HVK135" s="181"/>
      <c r="HVL135" s="181"/>
      <c r="HVM135" s="239"/>
      <c r="HVN135" s="181"/>
      <c r="HVO135" s="181"/>
      <c r="HVP135" s="239"/>
      <c r="HVQ135" s="181"/>
      <c r="HVR135" s="181"/>
      <c r="HVS135" s="239"/>
      <c r="HVT135" s="181"/>
      <c r="HVU135" s="181"/>
      <c r="HVV135" s="239"/>
      <c r="HVW135" s="181"/>
      <c r="HVX135" s="181"/>
      <c r="HVY135" s="239"/>
      <c r="HVZ135" s="181"/>
      <c r="HWA135" s="181"/>
      <c r="HWB135" s="239"/>
      <c r="HWC135" s="181"/>
      <c r="HWD135" s="181"/>
      <c r="HWE135" s="239"/>
      <c r="HWF135" s="181"/>
      <c r="HWG135" s="181"/>
      <c r="HWH135" s="239"/>
      <c r="HWI135" s="181"/>
      <c r="HWJ135" s="181"/>
      <c r="HWK135" s="239"/>
      <c r="HWL135" s="181"/>
      <c r="HWM135" s="181"/>
      <c r="HWN135" s="239"/>
      <c r="HWO135" s="181"/>
      <c r="HWP135" s="181"/>
      <c r="HWQ135" s="239"/>
      <c r="HWR135" s="181"/>
      <c r="HWS135" s="181"/>
      <c r="HWT135" s="239"/>
      <c r="HWU135" s="181"/>
      <c r="HWV135" s="181"/>
      <c r="HWW135" s="239"/>
      <c r="HWX135" s="181"/>
      <c r="HWY135" s="181"/>
      <c r="HWZ135" s="239"/>
      <c r="HXA135" s="181"/>
      <c r="HXB135" s="181"/>
      <c r="HXC135" s="239"/>
      <c r="HXD135" s="181"/>
      <c r="HXE135" s="181"/>
      <c r="HXF135" s="239"/>
      <c r="HXG135" s="181"/>
      <c r="HXH135" s="181"/>
      <c r="HXI135" s="239"/>
      <c r="HXJ135" s="181"/>
      <c r="HXK135" s="181"/>
      <c r="HXL135" s="239"/>
      <c r="HXM135" s="181"/>
      <c r="HXN135" s="181"/>
      <c r="HXO135" s="239"/>
      <c r="HXP135" s="181"/>
      <c r="HXQ135" s="181"/>
      <c r="HXR135" s="239"/>
      <c r="HXS135" s="181"/>
      <c r="HXT135" s="181"/>
      <c r="HXU135" s="239"/>
      <c r="HXV135" s="181"/>
      <c r="HXW135" s="181"/>
      <c r="HXX135" s="239"/>
      <c r="HXY135" s="181"/>
      <c r="HXZ135" s="181"/>
      <c r="HYA135" s="239"/>
      <c r="HYB135" s="181"/>
      <c r="HYC135" s="181"/>
      <c r="HYD135" s="239"/>
      <c r="HYE135" s="181"/>
      <c r="HYF135" s="181"/>
      <c r="HYG135" s="239"/>
      <c r="HYH135" s="181"/>
      <c r="HYI135" s="181"/>
      <c r="HYJ135" s="239"/>
      <c r="HYK135" s="181"/>
      <c r="HYL135" s="181"/>
      <c r="HYM135" s="239"/>
      <c r="HYN135" s="181"/>
      <c r="HYO135" s="181"/>
      <c r="HYP135" s="239"/>
      <c r="HYQ135" s="181"/>
      <c r="HYR135" s="181"/>
      <c r="HYS135" s="239"/>
      <c r="HYT135" s="181"/>
      <c r="HYU135" s="181"/>
      <c r="HYV135" s="239"/>
      <c r="HYW135" s="181"/>
      <c r="HYX135" s="181"/>
      <c r="HYY135" s="239"/>
      <c r="HYZ135" s="181"/>
      <c r="HZA135" s="181"/>
      <c r="HZB135" s="239"/>
      <c r="HZC135" s="181"/>
      <c r="HZD135" s="181"/>
      <c r="HZE135" s="239"/>
      <c r="HZF135" s="181"/>
      <c r="HZG135" s="181"/>
      <c r="HZH135" s="239"/>
      <c r="HZI135" s="181"/>
      <c r="HZJ135" s="181"/>
      <c r="HZK135" s="239"/>
      <c r="HZL135" s="181"/>
      <c r="HZM135" s="181"/>
      <c r="HZN135" s="239"/>
      <c r="HZO135" s="181"/>
      <c r="HZP135" s="181"/>
      <c r="HZQ135" s="239"/>
      <c r="HZR135" s="181"/>
      <c r="HZS135" s="181"/>
      <c r="HZT135" s="239"/>
      <c r="HZU135" s="181"/>
      <c r="HZV135" s="181"/>
      <c r="HZW135" s="239"/>
      <c r="HZX135" s="181"/>
      <c r="HZY135" s="181"/>
      <c r="HZZ135" s="239"/>
      <c r="IAA135" s="181"/>
      <c r="IAB135" s="181"/>
      <c r="IAC135" s="239"/>
      <c r="IAD135" s="181"/>
      <c r="IAE135" s="181"/>
      <c r="IAF135" s="239"/>
      <c r="IAG135" s="181"/>
      <c r="IAH135" s="181"/>
      <c r="IAI135" s="239"/>
      <c r="IAJ135" s="181"/>
      <c r="IAK135" s="181"/>
      <c r="IAL135" s="239"/>
      <c r="IAM135" s="181"/>
      <c r="IAN135" s="181"/>
      <c r="IAO135" s="239"/>
      <c r="IAP135" s="181"/>
      <c r="IAQ135" s="181"/>
      <c r="IAR135" s="239"/>
      <c r="IAS135" s="181"/>
      <c r="IAT135" s="181"/>
      <c r="IAU135" s="239"/>
      <c r="IAV135" s="181"/>
      <c r="IAW135" s="181"/>
      <c r="IAX135" s="239"/>
      <c r="IAY135" s="181"/>
      <c r="IAZ135" s="181"/>
      <c r="IBA135" s="239"/>
      <c r="IBB135" s="181"/>
      <c r="IBC135" s="181"/>
      <c r="IBD135" s="239"/>
      <c r="IBE135" s="181"/>
      <c r="IBF135" s="181"/>
      <c r="IBG135" s="239"/>
      <c r="IBH135" s="181"/>
      <c r="IBI135" s="181"/>
      <c r="IBJ135" s="239"/>
      <c r="IBK135" s="181"/>
      <c r="IBL135" s="181"/>
      <c r="IBM135" s="239"/>
      <c r="IBN135" s="181"/>
      <c r="IBO135" s="181"/>
      <c r="IBP135" s="239"/>
      <c r="IBQ135" s="181"/>
      <c r="IBR135" s="181"/>
      <c r="IBS135" s="239"/>
      <c r="IBT135" s="181"/>
      <c r="IBU135" s="181"/>
      <c r="IBV135" s="239"/>
      <c r="IBW135" s="181"/>
      <c r="IBX135" s="181"/>
      <c r="IBY135" s="239"/>
      <c r="IBZ135" s="181"/>
      <c r="ICA135" s="181"/>
      <c r="ICB135" s="239"/>
      <c r="ICC135" s="181"/>
      <c r="ICD135" s="181"/>
      <c r="ICE135" s="239"/>
      <c r="ICF135" s="181"/>
      <c r="ICG135" s="181"/>
      <c r="ICH135" s="239"/>
      <c r="ICI135" s="181"/>
      <c r="ICJ135" s="181"/>
      <c r="ICK135" s="239"/>
      <c r="ICL135" s="181"/>
      <c r="ICM135" s="181"/>
      <c r="ICN135" s="239"/>
      <c r="ICO135" s="181"/>
      <c r="ICP135" s="181"/>
      <c r="ICQ135" s="239"/>
      <c r="ICR135" s="181"/>
      <c r="ICS135" s="181"/>
      <c r="ICT135" s="239"/>
      <c r="ICU135" s="181"/>
      <c r="ICV135" s="181"/>
      <c r="ICW135" s="239"/>
      <c r="ICX135" s="181"/>
      <c r="ICY135" s="181"/>
      <c r="ICZ135" s="239"/>
      <c r="IDA135" s="181"/>
      <c r="IDB135" s="181"/>
      <c r="IDC135" s="239"/>
      <c r="IDD135" s="181"/>
      <c r="IDE135" s="181"/>
      <c r="IDF135" s="239"/>
      <c r="IDG135" s="181"/>
      <c r="IDH135" s="181"/>
      <c r="IDI135" s="239"/>
      <c r="IDJ135" s="181"/>
      <c r="IDK135" s="181"/>
      <c r="IDL135" s="239"/>
      <c r="IDM135" s="181"/>
      <c r="IDN135" s="181"/>
      <c r="IDO135" s="239"/>
      <c r="IDP135" s="181"/>
      <c r="IDQ135" s="181"/>
      <c r="IDR135" s="239"/>
      <c r="IDS135" s="181"/>
      <c r="IDT135" s="181"/>
      <c r="IDU135" s="239"/>
      <c r="IDV135" s="181"/>
      <c r="IDW135" s="181"/>
      <c r="IDX135" s="239"/>
      <c r="IDY135" s="181"/>
      <c r="IDZ135" s="181"/>
      <c r="IEA135" s="239"/>
      <c r="IEB135" s="181"/>
      <c r="IEC135" s="181"/>
      <c r="IED135" s="239"/>
      <c r="IEE135" s="181"/>
      <c r="IEF135" s="181"/>
      <c r="IEG135" s="239"/>
      <c r="IEH135" s="181"/>
      <c r="IEI135" s="181"/>
      <c r="IEJ135" s="239"/>
      <c r="IEK135" s="181"/>
      <c r="IEL135" s="181"/>
      <c r="IEM135" s="239"/>
      <c r="IEN135" s="181"/>
      <c r="IEO135" s="181"/>
      <c r="IEP135" s="239"/>
      <c r="IEQ135" s="181"/>
      <c r="IER135" s="181"/>
      <c r="IES135" s="239"/>
      <c r="IET135" s="181"/>
      <c r="IEU135" s="181"/>
      <c r="IEV135" s="239"/>
      <c r="IEW135" s="181"/>
      <c r="IEX135" s="181"/>
      <c r="IEY135" s="239"/>
      <c r="IEZ135" s="181"/>
      <c r="IFA135" s="181"/>
      <c r="IFB135" s="239"/>
      <c r="IFC135" s="181"/>
      <c r="IFD135" s="181"/>
      <c r="IFE135" s="239"/>
      <c r="IFF135" s="181"/>
      <c r="IFG135" s="181"/>
      <c r="IFH135" s="239"/>
      <c r="IFI135" s="181"/>
      <c r="IFJ135" s="181"/>
      <c r="IFK135" s="239"/>
      <c r="IFL135" s="181"/>
      <c r="IFM135" s="181"/>
      <c r="IFN135" s="239"/>
      <c r="IFO135" s="181"/>
      <c r="IFP135" s="181"/>
      <c r="IFQ135" s="239"/>
      <c r="IFR135" s="181"/>
      <c r="IFS135" s="181"/>
      <c r="IFT135" s="239"/>
      <c r="IFU135" s="181"/>
      <c r="IFV135" s="181"/>
      <c r="IFW135" s="239"/>
      <c r="IFX135" s="181"/>
      <c r="IFY135" s="181"/>
      <c r="IFZ135" s="239"/>
      <c r="IGA135" s="181"/>
      <c r="IGB135" s="181"/>
      <c r="IGC135" s="239"/>
      <c r="IGD135" s="181"/>
      <c r="IGE135" s="181"/>
      <c r="IGF135" s="239"/>
      <c r="IGG135" s="181"/>
      <c r="IGH135" s="181"/>
      <c r="IGI135" s="239"/>
      <c r="IGJ135" s="181"/>
      <c r="IGK135" s="181"/>
      <c r="IGL135" s="239"/>
      <c r="IGM135" s="181"/>
      <c r="IGN135" s="181"/>
      <c r="IGO135" s="239"/>
      <c r="IGP135" s="181"/>
      <c r="IGQ135" s="181"/>
      <c r="IGR135" s="239"/>
      <c r="IGS135" s="181"/>
      <c r="IGT135" s="181"/>
      <c r="IGU135" s="239"/>
      <c r="IGV135" s="181"/>
      <c r="IGW135" s="181"/>
      <c r="IGX135" s="239"/>
      <c r="IGY135" s="181"/>
      <c r="IGZ135" s="181"/>
      <c r="IHA135" s="239"/>
      <c r="IHB135" s="181"/>
      <c r="IHC135" s="181"/>
      <c r="IHD135" s="239"/>
      <c r="IHE135" s="181"/>
      <c r="IHF135" s="181"/>
      <c r="IHG135" s="239"/>
      <c r="IHH135" s="181"/>
      <c r="IHI135" s="181"/>
      <c r="IHJ135" s="239"/>
      <c r="IHK135" s="181"/>
      <c r="IHL135" s="181"/>
      <c r="IHM135" s="239"/>
      <c r="IHN135" s="181"/>
      <c r="IHO135" s="181"/>
      <c r="IHP135" s="239"/>
      <c r="IHQ135" s="181"/>
      <c r="IHR135" s="181"/>
      <c r="IHS135" s="239"/>
      <c r="IHT135" s="181"/>
      <c r="IHU135" s="181"/>
      <c r="IHV135" s="239"/>
      <c r="IHW135" s="181"/>
      <c r="IHX135" s="181"/>
      <c r="IHY135" s="239"/>
      <c r="IHZ135" s="181"/>
      <c r="IIA135" s="181"/>
      <c r="IIB135" s="239"/>
      <c r="IIC135" s="181"/>
      <c r="IID135" s="181"/>
      <c r="IIE135" s="239"/>
      <c r="IIF135" s="181"/>
      <c r="IIG135" s="181"/>
      <c r="IIH135" s="239"/>
      <c r="III135" s="181"/>
      <c r="IIJ135" s="181"/>
      <c r="IIK135" s="239"/>
      <c r="IIL135" s="181"/>
      <c r="IIM135" s="181"/>
      <c r="IIN135" s="239"/>
      <c r="IIO135" s="181"/>
      <c r="IIP135" s="181"/>
      <c r="IIQ135" s="239"/>
      <c r="IIR135" s="181"/>
      <c r="IIS135" s="181"/>
      <c r="IIT135" s="239"/>
      <c r="IIU135" s="181"/>
      <c r="IIV135" s="181"/>
      <c r="IIW135" s="239"/>
      <c r="IIX135" s="181"/>
      <c r="IIY135" s="181"/>
      <c r="IIZ135" s="239"/>
      <c r="IJA135" s="181"/>
      <c r="IJB135" s="181"/>
      <c r="IJC135" s="239"/>
      <c r="IJD135" s="181"/>
      <c r="IJE135" s="181"/>
      <c r="IJF135" s="239"/>
      <c r="IJG135" s="181"/>
      <c r="IJH135" s="181"/>
      <c r="IJI135" s="239"/>
      <c r="IJJ135" s="181"/>
      <c r="IJK135" s="181"/>
      <c r="IJL135" s="239"/>
      <c r="IJM135" s="181"/>
      <c r="IJN135" s="181"/>
      <c r="IJO135" s="239"/>
      <c r="IJP135" s="181"/>
      <c r="IJQ135" s="181"/>
      <c r="IJR135" s="239"/>
      <c r="IJS135" s="181"/>
      <c r="IJT135" s="181"/>
      <c r="IJU135" s="239"/>
      <c r="IJV135" s="181"/>
      <c r="IJW135" s="181"/>
      <c r="IJX135" s="239"/>
      <c r="IJY135" s="181"/>
      <c r="IJZ135" s="181"/>
      <c r="IKA135" s="239"/>
      <c r="IKB135" s="181"/>
      <c r="IKC135" s="181"/>
      <c r="IKD135" s="239"/>
      <c r="IKE135" s="181"/>
      <c r="IKF135" s="181"/>
      <c r="IKG135" s="239"/>
      <c r="IKH135" s="181"/>
      <c r="IKI135" s="181"/>
      <c r="IKJ135" s="239"/>
      <c r="IKK135" s="181"/>
      <c r="IKL135" s="181"/>
      <c r="IKM135" s="239"/>
      <c r="IKN135" s="181"/>
      <c r="IKO135" s="181"/>
      <c r="IKP135" s="239"/>
      <c r="IKQ135" s="181"/>
      <c r="IKR135" s="181"/>
      <c r="IKS135" s="239"/>
      <c r="IKT135" s="181"/>
      <c r="IKU135" s="181"/>
      <c r="IKV135" s="239"/>
      <c r="IKW135" s="181"/>
      <c r="IKX135" s="181"/>
      <c r="IKY135" s="239"/>
      <c r="IKZ135" s="181"/>
      <c r="ILA135" s="181"/>
      <c r="ILB135" s="239"/>
      <c r="ILC135" s="181"/>
      <c r="ILD135" s="181"/>
      <c r="ILE135" s="239"/>
      <c r="ILF135" s="181"/>
      <c r="ILG135" s="181"/>
      <c r="ILH135" s="239"/>
      <c r="ILI135" s="181"/>
      <c r="ILJ135" s="181"/>
      <c r="ILK135" s="239"/>
      <c r="ILL135" s="181"/>
      <c r="ILM135" s="181"/>
      <c r="ILN135" s="239"/>
      <c r="ILO135" s="181"/>
      <c r="ILP135" s="181"/>
      <c r="ILQ135" s="239"/>
      <c r="ILR135" s="181"/>
      <c r="ILS135" s="181"/>
      <c r="ILT135" s="239"/>
      <c r="ILU135" s="181"/>
      <c r="ILV135" s="181"/>
      <c r="ILW135" s="239"/>
      <c r="ILX135" s="181"/>
      <c r="ILY135" s="181"/>
      <c r="ILZ135" s="239"/>
      <c r="IMA135" s="181"/>
      <c r="IMB135" s="181"/>
      <c r="IMC135" s="239"/>
      <c r="IMD135" s="181"/>
      <c r="IME135" s="181"/>
      <c r="IMF135" s="239"/>
      <c r="IMG135" s="181"/>
      <c r="IMH135" s="181"/>
      <c r="IMI135" s="239"/>
      <c r="IMJ135" s="181"/>
      <c r="IMK135" s="181"/>
      <c r="IML135" s="239"/>
      <c r="IMM135" s="181"/>
      <c r="IMN135" s="181"/>
      <c r="IMO135" s="239"/>
      <c r="IMP135" s="181"/>
      <c r="IMQ135" s="181"/>
      <c r="IMR135" s="239"/>
      <c r="IMS135" s="181"/>
      <c r="IMT135" s="181"/>
      <c r="IMU135" s="239"/>
      <c r="IMV135" s="181"/>
      <c r="IMW135" s="181"/>
      <c r="IMX135" s="239"/>
      <c r="IMY135" s="181"/>
      <c r="IMZ135" s="181"/>
      <c r="INA135" s="239"/>
      <c r="INB135" s="181"/>
      <c r="INC135" s="181"/>
      <c r="IND135" s="239"/>
      <c r="INE135" s="181"/>
      <c r="INF135" s="181"/>
      <c r="ING135" s="239"/>
      <c r="INH135" s="181"/>
      <c r="INI135" s="181"/>
      <c r="INJ135" s="239"/>
      <c r="INK135" s="181"/>
      <c r="INL135" s="181"/>
      <c r="INM135" s="239"/>
      <c r="INN135" s="181"/>
      <c r="INO135" s="181"/>
      <c r="INP135" s="239"/>
      <c r="INQ135" s="181"/>
      <c r="INR135" s="181"/>
      <c r="INS135" s="239"/>
      <c r="INT135" s="181"/>
      <c r="INU135" s="181"/>
      <c r="INV135" s="239"/>
      <c r="INW135" s="181"/>
      <c r="INX135" s="181"/>
      <c r="INY135" s="239"/>
      <c r="INZ135" s="181"/>
      <c r="IOA135" s="181"/>
      <c r="IOB135" s="239"/>
      <c r="IOC135" s="181"/>
      <c r="IOD135" s="181"/>
      <c r="IOE135" s="239"/>
      <c r="IOF135" s="181"/>
      <c r="IOG135" s="181"/>
      <c r="IOH135" s="239"/>
      <c r="IOI135" s="181"/>
      <c r="IOJ135" s="181"/>
      <c r="IOK135" s="239"/>
      <c r="IOL135" s="181"/>
      <c r="IOM135" s="181"/>
      <c r="ION135" s="239"/>
      <c r="IOO135" s="181"/>
      <c r="IOP135" s="181"/>
      <c r="IOQ135" s="239"/>
      <c r="IOR135" s="181"/>
      <c r="IOS135" s="181"/>
      <c r="IOT135" s="239"/>
      <c r="IOU135" s="181"/>
      <c r="IOV135" s="181"/>
      <c r="IOW135" s="239"/>
      <c r="IOX135" s="181"/>
      <c r="IOY135" s="181"/>
      <c r="IOZ135" s="239"/>
      <c r="IPA135" s="181"/>
      <c r="IPB135" s="181"/>
      <c r="IPC135" s="239"/>
      <c r="IPD135" s="181"/>
      <c r="IPE135" s="181"/>
      <c r="IPF135" s="239"/>
      <c r="IPG135" s="181"/>
      <c r="IPH135" s="181"/>
      <c r="IPI135" s="239"/>
      <c r="IPJ135" s="181"/>
      <c r="IPK135" s="181"/>
      <c r="IPL135" s="239"/>
      <c r="IPM135" s="181"/>
      <c r="IPN135" s="181"/>
      <c r="IPO135" s="239"/>
      <c r="IPP135" s="181"/>
      <c r="IPQ135" s="181"/>
      <c r="IPR135" s="239"/>
      <c r="IPS135" s="181"/>
      <c r="IPT135" s="181"/>
      <c r="IPU135" s="239"/>
      <c r="IPV135" s="181"/>
      <c r="IPW135" s="181"/>
      <c r="IPX135" s="239"/>
      <c r="IPY135" s="181"/>
      <c r="IPZ135" s="181"/>
      <c r="IQA135" s="239"/>
      <c r="IQB135" s="181"/>
      <c r="IQC135" s="181"/>
      <c r="IQD135" s="239"/>
      <c r="IQE135" s="181"/>
      <c r="IQF135" s="181"/>
      <c r="IQG135" s="239"/>
      <c r="IQH135" s="181"/>
      <c r="IQI135" s="181"/>
      <c r="IQJ135" s="239"/>
      <c r="IQK135" s="181"/>
      <c r="IQL135" s="181"/>
      <c r="IQM135" s="239"/>
      <c r="IQN135" s="181"/>
      <c r="IQO135" s="181"/>
      <c r="IQP135" s="239"/>
      <c r="IQQ135" s="181"/>
      <c r="IQR135" s="181"/>
      <c r="IQS135" s="239"/>
      <c r="IQT135" s="181"/>
      <c r="IQU135" s="181"/>
      <c r="IQV135" s="239"/>
      <c r="IQW135" s="181"/>
      <c r="IQX135" s="181"/>
      <c r="IQY135" s="239"/>
      <c r="IQZ135" s="181"/>
      <c r="IRA135" s="181"/>
      <c r="IRB135" s="239"/>
      <c r="IRC135" s="181"/>
      <c r="IRD135" s="181"/>
      <c r="IRE135" s="239"/>
      <c r="IRF135" s="181"/>
      <c r="IRG135" s="181"/>
      <c r="IRH135" s="239"/>
      <c r="IRI135" s="181"/>
      <c r="IRJ135" s="181"/>
      <c r="IRK135" s="239"/>
      <c r="IRL135" s="181"/>
      <c r="IRM135" s="181"/>
      <c r="IRN135" s="239"/>
      <c r="IRO135" s="181"/>
      <c r="IRP135" s="181"/>
      <c r="IRQ135" s="239"/>
      <c r="IRR135" s="181"/>
      <c r="IRS135" s="181"/>
      <c r="IRT135" s="239"/>
      <c r="IRU135" s="181"/>
      <c r="IRV135" s="181"/>
      <c r="IRW135" s="239"/>
      <c r="IRX135" s="181"/>
      <c r="IRY135" s="181"/>
      <c r="IRZ135" s="239"/>
      <c r="ISA135" s="181"/>
      <c r="ISB135" s="181"/>
      <c r="ISC135" s="239"/>
      <c r="ISD135" s="181"/>
      <c r="ISE135" s="181"/>
      <c r="ISF135" s="239"/>
      <c r="ISG135" s="181"/>
      <c r="ISH135" s="181"/>
      <c r="ISI135" s="239"/>
      <c r="ISJ135" s="181"/>
      <c r="ISK135" s="181"/>
      <c r="ISL135" s="239"/>
      <c r="ISM135" s="181"/>
      <c r="ISN135" s="181"/>
      <c r="ISO135" s="239"/>
      <c r="ISP135" s="181"/>
      <c r="ISQ135" s="181"/>
      <c r="ISR135" s="239"/>
      <c r="ISS135" s="181"/>
      <c r="IST135" s="181"/>
      <c r="ISU135" s="239"/>
      <c r="ISV135" s="181"/>
      <c r="ISW135" s="181"/>
      <c r="ISX135" s="239"/>
      <c r="ISY135" s="181"/>
      <c r="ISZ135" s="181"/>
      <c r="ITA135" s="239"/>
      <c r="ITB135" s="181"/>
      <c r="ITC135" s="181"/>
      <c r="ITD135" s="239"/>
      <c r="ITE135" s="181"/>
      <c r="ITF135" s="181"/>
      <c r="ITG135" s="239"/>
      <c r="ITH135" s="181"/>
      <c r="ITI135" s="181"/>
      <c r="ITJ135" s="239"/>
      <c r="ITK135" s="181"/>
      <c r="ITL135" s="181"/>
      <c r="ITM135" s="239"/>
      <c r="ITN135" s="181"/>
      <c r="ITO135" s="181"/>
      <c r="ITP135" s="239"/>
      <c r="ITQ135" s="181"/>
      <c r="ITR135" s="181"/>
      <c r="ITS135" s="239"/>
      <c r="ITT135" s="181"/>
      <c r="ITU135" s="181"/>
      <c r="ITV135" s="239"/>
      <c r="ITW135" s="181"/>
      <c r="ITX135" s="181"/>
      <c r="ITY135" s="239"/>
      <c r="ITZ135" s="181"/>
      <c r="IUA135" s="181"/>
      <c r="IUB135" s="239"/>
      <c r="IUC135" s="181"/>
      <c r="IUD135" s="181"/>
      <c r="IUE135" s="239"/>
      <c r="IUF135" s="181"/>
      <c r="IUG135" s="181"/>
      <c r="IUH135" s="239"/>
      <c r="IUI135" s="181"/>
      <c r="IUJ135" s="181"/>
      <c r="IUK135" s="239"/>
      <c r="IUL135" s="181"/>
      <c r="IUM135" s="181"/>
      <c r="IUN135" s="239"/>
      <c r="IUO135" s="181"/>
      <c r="IUP135" s="181"/>
      <c r="IUQ135" s="239"/>
      <c r="IUR135" s="181"/>
      <c r="IUS135" s="181"/>
      <c r="IUT135" s="239"/>
      <c r="IUU135" s="181"/>
      <c r="IUV135" s="181"/>
      <c r="IUW135" s="239"/>
      <c r="IUX135" s="181"/>
      <c r="IUY135" s="181"/>
      <c r="IUZ135" s="239"/>
      <c r="IVA135" s="181"/>
      <c r="IVB135" s="181"/>
      <c r="IVC135" s="239"/>
      <c r="IVD135" s="181"/>
      <c r="IVE135" s="181"/>
      <c r="IVF135" s="239"/>
      <c r="IVG135" s="181"/>
      <c r="IVH135" s="181"/>
      <c r="IVI135" s="239"/>
      <c r="IVJ135" s="181"/>
      <c r="IVK135" s="181"/>
      <c r="IVL135" s="239"/>
      <c r="IVM135" s="181"/>
      <c r="IVN135" s="181"/>
      <c r="IVO135" s="239"/>
      <c r="IVP135" s="181"/>
      <c r="IVQ135" s="181"/>
      <c r="IVR135" s="239"/>
      <c r="IVS135" s="181"/>
      <c r="IVT135" s="181"/>
      <c r="IVU135" s="239"/>
      <c r="IVV135" s="181"/>
      <c r="IVW135" s="181"/>
      <c r="IVX135" s="239"/>
      <c r="IVY135" s="181"/>
      <c r="IVZ135" s="181"/>
      <c r="IWA135" s="239"/>
      <c r="IWB135" s="181"/>
      <c r="IWC135" s="181"/>
      <c r="IWD135" s="239"/>
      <c r="IWE135" s="181"/>
      <c r="IWF135" s="181"/>
      <c r="IWG135" s="239"/>
      <c r="IWH135" s="181"/>
      <c r="IWI135" s="181"/>
      <c r="IWJ135" s="239"/>
      <c r="IWK135" s="181"/>
      <c r="IWL135" s="181"/>
      <c r="IWM135" s="239"/>
      <c r="IWN135" s="181"/>
      <c r="IWO135" s="181"/>
      <c r="IWP135" s="239"/>
      <c r="IWQ135" s="181"/>
      <c r="IWR135" s="181"/>
      <c r="IWS135" s="239"/>
      <c r="IWT135" s="181"/>
      <c r="IWU135" s="181"/>
      <c r="IWV135" s="239"/>
      <c r="IWW135" s="181"/>
      <c r="IWX135" s="181"/>
      <c r="IWY135" s="239"/>
      <c r="IWZ135" s="181"/>
      <c r="IXA135" s="181"/>
      <c r="IXB135" s="239"/>
      <c r="IXC135" s="181"/>
      <c r="IXD135" s="181"/>
      <c r="IXE135" s="239"/>
      <c r="IXF135" s="181"/>
      <c r="IXG135" s="181"/>
      <c r="IXH135" s="239"/>
      <c r="IXI135" s="181"/>
      <c r="IXJ135" s="181"/>
      <c r="IXK135" s="239"/>
      <c r="IXL135" s="181"/>
      <c r="IXM135" s="181"/>
      <c r="IXN135" s="239"/>
      <c r="IXO135" s="181"/>
      <c r="IXP135" s="181"/>
      <c r="IXQ135" s="239"/>
      <c r="IXR135" s="181"/>
      <c r="IXS135" s="181"/>
      <c r="IXT135" s="239"/>
      <c r="IXU135" s="181"/>
      <c r="IXV135" s="181"/>
      <c r="IXW135" s="239"/>
      <c r="IXX135" s="181"/>
      <c r="IXY135" s="181"/>
      <c r="IXZ135" s="239"/>
      <c r="IYA135" s="181"/>
      <c r="IYB135" s="181"/>
      <c r="IYC135" s="239"/>
      <c r="IYD135" s="181"/>
      <c r="IYE135" s="181"/>
      <c r="IYF135" s="239"/>
      <c r="IYG135" s="181"/>
      <c r="IYH135" s="181"/>
      <c r="IYI135" s="239"/>
      <c r="IYJ135" s="181"/>
      <c r="IYK135" s="181"/>
      <c r="IYL135" s="239"/>
      <c r="IYM135" s="181"/>
      <c r="IYN135" s="181"/>
      <c r="IYO135" s="239"/>
      <c r="IYP135" s="181"/>
      <c r="IYQ135" s="181"/>
      <c r="IYR135" s="239"/>
      <c r="IYS135" s="181"/>
      <c r="IYT135" s="181"/>
      <c r="IYU135" s="239"/>
      <c r="IYV135" s="181"/>
      <c r="IYW135" s="181"/>
      <c r="IYX135" s="239"/>
      <c r="IYY135" s="181"/>
      <c r="IYZ135" s="181"/>
      <c r="IZA135" s="239"/>
      <c r="IZB135" s="181"/>
      <c r="IZC135" s="181"/>
      <c r="IZD135" s="239"/>
      <c r="IZE135" s="181"/>
      <c r="IZF135" s="181"/>
      <c r="IZG135" s="239"/>
      <c r="IZH135" s="181"/>
      <c r="IZI135" s="181"/>
      <c r="IZJ135" s="239"/>
      <c r="IZK135" s="181"/>
      <c r="IZL135" s="181"/>
      <c r="IZM135" s="239"/>
      <c r="IZN135" s="181"/>
      <c r="IZO135" s="181"/>
      <c r="IZP135" s="239"/>
      <c r="IZQ135" s="181"/>
      <c r="IZR135" s="181"/>
      <c r="IZS135" s="239"/>
      <c r="IZT135" s="181"/>
      <c r="IZU135" s="181"/>
      <c r="IZV135" s="239"/>
      <c r="IZW135" s="181"/>
      <c r="IZX135" s="181"/>
      <c r="IZY135" s="239"/>
      <c r="IZZ135" s="181"/>
      <c r="JAA135" s="181"/>
      <c r="JAB135" s="239"/>
      <c r="JAC135" s="181"/>
      <c r="JAD135" s="181"/>
      <c r="JAE135" s="239"/>
      <c r="JAF135" s="181"/>
      <c r="JAG135" s="181"/>
      <c r="JAH135" s="239"/>
      <c r="JAI135" s="181"/>
      <c r="JAJ135" s="181"/>
      <c r="JAK135" s="239"/>
      <c r="JAL135" s="181"/>
      <c r="JAM135" s="181"/>
      <c r="JAN135" s="239"/>
      <c r="JAO135" s="181"/>
      <c r="JAP135" s="181"/>
      <c r="JAQ135" s="239"/>
      <c r="JAR135" s="181"/>
      <c r="JAS135" s="181"/>
      <c r="JAT135" s="239"/>
      <c r="JAU135" s="181"/>
      <c r="JAV135" s="181"/>
      <c r="JAW135" s="239"/>
      <c r="JAX135" s="181"/>
      <c r="JAY135" s="181"/>
      <c r="JAZ135" s="239"/>
      <c r="JBA135" s="181"/>
      <c r="JBB135" s="181"/>
      <c r="JBC135" s="239"/>
      <c r="JBD135" s="181"/>
      <c r="JBE135" s="181"/>
      <c r="JBF135" s="239"/>
      <c r="JBG135" s="181"/>
      <c r="JBH135" s="181"/>
      <c r="JBI135" s="239"/>
      <c r="JBJ135" s="181"/>
      <c r="JBK135" s="181"/>
      <c r="JBL135" s="239"/>
      <c r="JBM135" s="181"/>
      <c r="JBN135" s="181"/>
      <c r="JBO135" s="239"/>
      <c r="JBP135" s="181"/>
      <c r="JBQ135" s="181"/>
      <c r="JBR135" s="239"/>
      <c r="JBS135" s="181"/>
      <c r="JBT135" s="181"/>
      <c r="JBU135" s="239"/>
      <c r="JBV135" s="181"/>
      <c r="JBW135" s="181"/>
      <c r="JBX135" s="239"/>
      <c r="JBY135" s="181"/>
      <c r="JBZ135" s="181"/>
      <c r="JCA135" s="239"/>
      <c r="JCB135" s="181"/>
      <c r="JCC135" s="181"/>
      <c r="JCD135" s="239"/>
      <c r="JCE135" s="181"/>
      <c r="JCF135" s="181"/>
      <c r="JCG135" s="239"/>
      <c r="JCH135" s="181"/>
      <c r="JCI135" s="181"/>
      <c r="JCJ135" s="239"/>
      <c r="JCK135" s="181"/>
      <c r="JCL135" s="181"/>
      <c r="JCM135" s="239"/>
      <c r="JCN135" s="181"/>
      <c r="JCO135" s="181"/>
      <c r="JCP135" s="239"/>
      <c r="JCQ135" s="181"/>
      <c r="JCR135" s="181"/>
      <c r="JCS135" s="239"/>
      <c r="JCT135" s="181"/>
      <c r="JCU135" s="181"/>
      <c r="JCV135" s="239"/>
      <c r="JCW135" s="181"/>
      <c r="JCX135" s="181"/>
      <c r="JCY135" s="239"/>
      <c r="JCZ135" s="181"/>
      <c r="JDA135" s="181"/>
      <c r="JDB135" s="239"/>
      <c r="JDC135" s="181"/>
      <c r="JDD135" s="181"/>
      <c r="JDE135" s="239"/>
      <c r="JDF135" s="181"/>
      <c r="JDG135" s="181"/>
      <c r="JDH135" s="239"/>
      <c r="JDI135" s="181"/>
      <c r="JDJ135" s="181"/>
      <c r="JDK135" s="239"/>
      <c r="JDL135" s="181"/>
      <c r="JDM135" s="181"/>
      <c r="JDN135" s="239"/>
      <c r="JDO135" s="181"/>
      <c r="JDP135" s="181"/>
      <c r="JDQ135" s="239"/>
      <c r="JDR135" s="181"/>
      <c r="JDS135" s="181"/>
      <c r="JDT135" s="239"/>
      <c r="JDU135" s="181"/>
      <c r="JDV135" s="181"/>
      <c r="JDW135" s="239"/>
      <c r="JDX135" s="181"/>
      <c r="JDY135" s="181"/>
      <c r="JDZ135" s="239"/>
      <c r="JEA135" s="181"/>
      <c r="JEB135" s="181"/>
      <c r="JEC135" s="239"/>
      <c r="JED135" s="181"/>
      <c r="JEE135" s="181"/>
      <c r="JEF135" s="239"/>
      <c r="JEG135" s="181"/>
      <c r="JEH135" s="181"/>
      <c r="JEI135" s="239"/>
      <c r="JEJ135" s="181"/>
      <c r="JEK135" s="181"/>
      <c r="JEL135" s="239"/>
      <c r="JEM135" s="181"/>
      <c r="JEN135" s="181"/>
      <c r="JEO135" s="239"/>
      <c r="JEP135" s="181"/>
      <c r="JEQ135" s="181"/>
      <c r="JER135" s="239"/>
      <c r="JES135" s="181"/>
      <c r="JET135" s="181"/>
      <c r="JEU135" s="239"/>
      <c r="JEV135" s="181"/>
      <c r="JEW135" s="181"/>
      <c r="JEX135" s="239"/>
      <c r="JEY135" s="181"/>
      <c r="JEZ135" s="181"/>
      <c r="JFA135" s="239"/>
      <c r="JFB135" s="181"/>
      <c r="JFC135" s="181"/>
      <c r="JFD135" s="239"/>
      <c r="JFE135" s="181"/>
      <c r="JFF135" s="181"/>
      <c r="JFG135" s="239"/>
      <c r="JFH135" s="181"/>
      <c r="JFI135" s="181"/>
      <c r="JFJ135" s="239"/>
      <c r="JFK135" s="181"/>
      <c r="JFL135" s="181"/>
      <c r="JFM135" s="239"/>
      <c r="JFN135" s="181"/>
      <c r="JFO135" s="181"/>
      <c r="JFP135" s="239"/>
      <c r="JFQ135" s="181"/>
      <c r="JFR135" s="181"/>
      <c r="JFS135" s="239"/>
      <c r="JFT135" s="181"/>
      <c r="JFU135" s="181"/>
      <c r="JFV135" s="239"/>
      <c r="JFW135" s="181"/>
      <c r="JFX135" s="181"/>
      <c r="JFY135" s="239"/>
      <c r="JFZ135" s="181"/>
      <c r="JGA135" s="181"/>
      <c r="JGB135" s="239"/>
      <c r="JGC135" s="181"/>
      <c r="JGD135" s="181"/>
      <c r="JGE135" s="239"/>
      <c r="JGF135" s="181"/>
      <c r="JGG135" s="181"/>
      <c r="JGH135" s="239"/>
      <c r="JGI135" s="181"/>
      <c r="JGJ135" s="181"/>
      <c r="JGK135" s="239"/>
      <c r="JGL135" s="181"/>
      <c r="JGM135" s="181"/>
      <c r="JGN135" s="239"/>
      <c r="JGO135" s="181"/>
      <c r="JGP135" s="181"/>
      <c r="JGQ135" s="239"/>
      <c r="JGR135" s="181"/>
      <c r="JGS135" s="181"/>
      <c r="JGT135" s="239"/>
      <c r="JGU135" s="181"/>
      <c r="JGV135" s="181"/>
      <c r="JGW135" s="239"/>
      <c r="JGX135" s="181"/>
      <c r="JGY135" s="181"/>
      <c r="JGZ135" s="239"/>
      <c r="JHA135" s="181"/>
      <c r="JHB135" s="181"/>
      <c r="JHC135" s="239"/>
      <c r="JHD135" s="181"/>
      <c r="JHE135" s="181"/>
      <c r="JHF135" s="239"/>
      <c r="JHG135" s="181"/>
      <c r="JHH135" s="181"/>
      <c r="JHI135" s="239"/>
      <c r="JHJ135" s="181"/>
      <c r="JHK135" s="181"/>
      <c r="JHL135" s="239"/>
      <c r="JHM135" s="181"/>
      <c r="JHN135" s="181"/>
      <c r="JHO135" s="239"/>
      <c r="JHP135" s="181"/>
      <c r="JHQ135" s="181"/>
      <c r="JHR135" s="239"/>
      <c r="JHS135" s="181"/>
      <c r="JHT135" s="181"/>
      <c r="JHU135" s="239"/>
      <c r="JHV135" s="181"/>
      <c r="JHW135" s="181"/>
      <c r="JHX135" s="239"/>
      <c r="JHY135" s="181"/>
      <c r="JHZ135" s="181"/>
      <c r="JIA135" s="239"/>
      <c r="JIB135" s="181"/>
      <c r="JIC135" s="181"/>
      <c r="JID135" s="239"/>
      <c r="JIE135" s="181"/>
      <c r="JIF135" s="181"/>
      <c r="JIG135" s="239"/>
      <c r="JIH135" s="181"/>
      <c r="JII135" s="181"/>
      <c r="JIJ135" s="239"/>
      <c r="JIK135" s="181"/>
      <c r="JIL135" s="181"/>
      <c r="JIM135" s="239"/>
      <c r="JIN135" s="181"/>
      <c r="JIO135" s="181"/>
      <c r="JIP135" s="239"/>
      <c r="JIQ135" s="181"/>
      <c r="JIR135" s="181"/>
      <c r="JIS135" s="239"/>
      <c r="JIT135" s="181"/>
      <c r="JIU135" s="181"/>
      <c r="JIV135" s="239"/>
      <c r="JIW135" s="181"/>
      <c r="JIX135" s="181"/>
      <c r="JIY135" s="239"/>
      <c r="JIZ135" s="181"/>
      <c r="JJA135" s="181"/>
      <c r="JJB135" s="239"/>
      <c r="JJC135" s="181"/>
      <c r="JJD135" s="181"/>
      <c r="JJE135" s="239"/>
      <c r="JJF135" s="181"/>
      <c r="JJG135" s="181"/>
      <c r="JJH135" s="239"/>
      <c r="JJI135" s="181"/>
      <c r="JJJ135" s="181"/>
      <c r="JJK135" s="239"/>
      <c r="JJL135" s="181"/>
      <c r="JJM135" s="181"/>
      <c r="JJN135" s="239"/>
      <c r="JJO135" s="181"/>
      <c r="JJP135" s="181"/>
      <c r="JJQ135" s="239"/>
      <c r="JJR135" s="181"/>
      <c r="JJS135" s="181"/>
      <c r="JJT135" s="239"/>
      <c r="JJU135" s="181"/>
      <c r="JJV135" s="181"/>
      <c r="JJW135" s="239"/>
      <c r="JJX135" s="181"/>
      <c r="JJY135" s="181"/>
      <c r="JJZ135" s="239"/>
      <c r="JKA135" s="181"/>
      <c r="JKB135" s="181"/>
      <c r="JKC135" s="239"/>
      <c r="JKD135" s="181"/>
      <c r="JKE135" s="181"/>
      <c r="JKF135" s="239"/>
      <c r="JKG135" s="181"/>
      <c r="JKH135" s="181"/>
      <c r="JKI135" s="239"/>
      <c r="JKJ135" s="181"/>
      <c r="JKK135" s="181"/>
      <c r="JKL135" s="239"/>
      <c r="JKM135" s="181"/>
      <c r="JKN135" s="181"/>
      <c r="JKO135" s="239"/>
      <c r="JKP135" s="181"/>
      <c r="JKQ135" s="181"/>
      <c r="JKR135" s="239"/>
      <c r="JKS135" s="181"/>
      <c r="JKT135" s="181"/>
      <c r="JKU135" s="239"/>
      <c r="JKV135" s="181"/>
      <c r="JKW135" s="181"/>
      <c r="JKX135" s="239"/>
      <c r="JKY135" s="181"/>
      <c r="JKZ135" s="181"/>
      <c r="JLA135" s="239"/>
      <c r="JLB135" s="181"/>
      <c r="JLC135" s="181"/>
      <c r="JLD135" s="239"/>
      <c r="JLE135" s="181"/>
      <c r="JLF135" s="181"/>
      <c r="JLG135" s="239"/>
      <c r="JLH135" s="181"/>
      <c r="JLI135" s="181"/>
      <c r="JLJ135" s="239"/>
      <c r="JLK135" s="181"/>
      <c r="JLL135" s="181"/>
      <c r="JLM135" s="239"/>
      <c r="JLN135" s="181"/>
      <c r="JLO135" s="181"/>
      <c r="JLP135" s="239"/>
      <c r="JLQ135" s="181"/>
      <c r="JLR135" s="181"/>
      <c r="JLS135" s="239"/>
      <c r="JLT135" s="181"/>
      <c r="JLU135" s="181"/>
      <c r="JLV135" s="239"/>
      <c r="JLW135" s="181"/>
      <c r="JLX135" s="181"/>
      <c r="JLY135" s="239"/>
      <c r="JLZ135" s="181"/>
      <c r="JMA135" s="181"/>
      <c r="JMB135" s="239"/>
      <c r="JMC135" s="181"/>
      <c r="JMD135" s="181"/>
      <c r="JME135" s="239"/>
      <c r="JMF135" s="181"/>
      <c r="JMG135" s="181"/>
      <c r="JMH135" s="239"/>
      <c r="JMI135" s="181"/>
      <c r="JMJ135" s="181"/>
      <c r="JMK135" s="239"/>
      <c r="JML135" s="181"/>
      <c r="JMM135" s="181"/>
      <c r="JMN135" s="239"/>
      <c r="JMO135" s="181"/>
      <c r="JMP135" s="181"/>
      <c r="JMQ135" s="239"/>
      <c r="JMR135" s="181"/>
      <c r="JMS135" s="181"/>
      <c r="JMT135" s="239"/>
      <c r="JMU135" s="181"/>
      <c r="JMV135" s="181"/>
      <c r="JMW135" s="239"/>
      <c r="JMX135" s="181"/>
      <c r="JMY135" s="181"/>
      <c r="JMZ135" s="239"/>
      <c r="JNA135" s="181"/>
      <c r="JNB135" s="181"/>
      <c r="JNC135" s="239"/>
      <c r="JND135" s="181"/>
      <c r="JNE135" s="181"/>
      <c r="JNF135" s="239"/>
      <c r="JNG135" s="181"/>
      <c r="JNH135" s="181"/>
      <c r="JNI135" s="239"/>
      <c r="JNJ135" s="181"/>
      <c r="JNK135" s="181"/>
      <c r="JNL135" s="239"/>
      <c r="JNM135" s="181"/>
      <c r="JNN135" s="181"/>
      <c r="JNO135" s="239"/>
      <c r="JNP135" s="181"/>
      <c r="JNQ135" s="181"/>
      <c r="JNR135" s="239"/>
      <c r="JNS135" s="181"/>
      <c r="JNT135" s="181"/>
      <c r="JNU135" s="239"/>
      <c r="JNV135" s="181"/>
      <c r="JNW135" s="181"/>
      <c r="JNX135" s="239"/>
      <c r="JNY135" s="181"/>
      <c r="JNZ135" s="181"/>
      <c r="JOA135" s="239"/>
      <c r="JOB135" s="181"/>
      <c r="JOC135" s="181"/>
      <c r="JOD135" s="239"/>
      <c r="JOE135" s="181"/>
      <c r="JOF135" s="181"/>
      <c r="JOG135" s="239"/>
      <c r="JOH135" s="181"/>
      <c r="JOI135" s="181"/>
      <c r="JOJ135" s="239"/>
      <c r="JOK135" s="181"/>
      <c r="JOL135" s="181"/>
      <c r="JOM135" s="239"/>
      <c r="JON135" s="181"/>
      <c r="JOO135" s="181"/>
      <c r="JOP135" s="239"/>
      <c r="JOQ135" s="181"/>
      <c r="JOR135" s="181"/>
      <c r="JOS135" s="239"/>
      <c r="JOT135" s="181"/>
      <c r="JOU135" s="181"/>
      <c r="JOV135" s="239"/>
      <c r="JOW135" s="181"/>
      <c r="JOX135" s="181"/>
      <c r="JOY135" s="239"/>
      <c r="JOZ135" s="181"/>
      <c r="JPA135" s="181"/>
      <c r="JPB135" s="239"/>
      <c r="JPC135" s="181"/>
      <c r="JPD135" s="181"/>
      <c r="JPE135" s="239"/>
      <c r="JPF135" s="181"/>
      <c r="JPG135" s="181"/>
      <c r="JPH135" s="239"/>
      <c r="JPI135" s="181"/>
      <c r="JPJ135" s="181"/>
      <c r="JPK135" s="239"/>
      <c r="JPL135" s="181"/>
      <c r="JPM135" s="181"/>
      <c r="JPN135" s="239"/>
      <c r="JPO135" s="181"/>
      <c r="JPP135" s="181"/>
      <c r="JPQ135" s="239"/>
      <c r="JPR135" s="181"/>
      <c r="JPS135" s="181"/>
      <c r="JPT135" s="239"/>
      <c r="JPU135" s="181"/>
      <c r="JPV135" s="181"/>
      <c r="JPW135" s="239"/>
      <c r="JPX135" s="181"/>
      <c r="JPY135" s="181"/>
      <c r="JPZ135" s="239"/>
      <c r="JQA135" s="181"/>
      <c r="JQB135" s="181"/>
      <c r="JQC135" s="239"/>
      <c r="JQD135" s="181"/>
      <c r="JQE135" s="181"/>
      <c r="JQF135" s="239"/>
      <c r="JQG135" s="181"/>
      <c r="JQH135" s="181"/>
      <c r="JQI135" s="239"/>
      <c r="JQJ135" s="181"/>
      <c r="JQK135" s="181"/>
      <c r="JQL135" s="239"/>
      <c r="JQM135" s="181"/>
      <c r="JQN135" s="181"/>
      <c r="JQO135" s="239"/>
      <c r="JQP135" s="181"/>
      <c r="JQQ135" s="181"/>
      <c r="JQR135" s="239"/>
      <c r="JQS135" s="181"/>
      <c r="JQT135" s="181"/>
      <c r="JQU135" s="239"/>
      <c r="JQV135" s="181"/>
      <c r="JQW135" s="181"/>
      <c r="JQX135" s="239"/>
      <c r="JQY135" s="181"/>
      <c r="JQZ135" s="181"/>
      <c r="JRA135" s="239"/>
      <c r="JRB135" s="181"/>
      <c r="JRC135" s="181"/>
      <c r="JRD135" s="239"/>
      <c r="JRE135" s="181"/>
      <c r="JRF135" s="181"/>
      <c r="JRG135" s="239"/>
      <c r="JRH135" s="181"/>
      <c r="JRI135" s="181"/>
      <c r="JRJ135" s="239"/>
      <c r="JRK135" s="181"/>
      <c r="JRL135" s="181"/>
      <c r="JRM135" s="239"/>
      <c r="JRN135" s="181"/>
      <c r="JRO135" s="181"/>
      <c r="JRP135" s="239"/>
      <c r="JRQ135" s="181"/>
      <c r="JRR135" s="181"/>
      <c r="JRS135" s="239"/>
      <c r="JRT135" s="181"/>
      <c r="JRU135" s="181"/>
      <c r="JRV135" s="239"/>
      <c r="JRW135" s="181"/>
      <c r="JRX135" s="181"/>
      <c r="JRY135" s="239"/>
      <c r="JRZ135" s="181"/>
      <c r="JSA135" s="181"/>
      <c r="JSB135" s="239"/>
      <c r="JSC135" s="181"/>
      <c r="JSD135" s="181"/>
      <c r="JSE135" s="239"/>
      <c r="JSF135" s="181"/>
      <c r="JSG135" s="181"/>
      <c r="JSH135" s="239"/>
      <c r="JSI135" s="181"/>
      <c r="JSJ135" s="181"/>
      <c r="JSK135" s="239"/>
      <c r="JSL135" s="181"/>
      <c r="JSM135" s="181"/>
      <c r="JSN135" s="239"/>
      <c r="JSO135" s="181"/>
      <c r="JSP135" s="181"/>
      <c r="JSQ135" s="239"/>
      <c r="JSR135" s="181"/>
      <c r="JSS135" s="181"/>
      <c r="JST135" s="239"/>
      <c r="JSU135" s="181"/>
      <c r="JSV135" s="181"/>
      <c r="JSW135" s="239"/>
      <c r="JSX135" s="181"/>
      <c r="JSY135" s="181"/>
      <c r="JSZ135" s="239"/>
      <c r="JTA135" s="181"/>
      <c r="JTB135" s="181"/>
      <c r="JTC135" s="239"/>
      <c r="JTD135" s="181"/>
      <c r="JTE135" s="181"/>
      <c r="JTF135" s="239"/>
      <c r="JTG135" s="181"/>
      <c r="JTH135" s="181"/>
      <c r="JTI135" s="239"/>
      <c r="JTJ135" s="181"/>
      <c r="JTK135" s="181"/>
      <c r="JTL135" s="239"/>
      <c r="JTM135" s="181"/>
      <c r="JTN135" s="181"/>
      <c r="JTO135" s="239"/>
      <c r="JTP135" s="181"/>
      <c r="JTQ135" s="181"/>
      <c r="JTR135" s="239"/>
      <c r="JTS135" s="181"/>
      <c r="JTT135" s="181"/>
      <c r="JTU135" s="239"/>
      <c r="JTV135" s="181"/>
      <c r="JTW135" s="181"/>
      <c r="JTX135" s="239"/>
      <c r="JTY135" s="181"/>
      <c r="JTZ135" s="181"/>
      <c r="JUA135" s="239"/>
      <c r="JUB135" s="181"/>
      <c r="JUC135" s="181"/>
      <c r="JUD135" s="239"/>
      <c r="JUE135" s="181"/>
      <c r="JUF135" s="181"/>
      <c r="JUG135" s="239"/>
      <c r="JUH135" s="181"/>
      <c r="JUI135" s="181"/>
      <c r="JUJ135" s="239"/>
      <c r="JUK135" s="181"/>
      <c r="JUL135" s="181"/>
      <c r="JUM135" s="239"/>
      <c r="JUN135" s="181"/>
      <c r="JUO135" s="181"/>
      <c r="JUP135" s="239"/>
      <c r="JUQ135" s="181"/>
      <c r="JUR135" s="181"/>
      <c r="JUS135" s="239"/>
      <c r="JUT135" s="181"/>
      <c r="JUU135" s="181"/>
      <c r="JUV135" s="239"/>
      <c r="JUW135" s="181"/>
      <c r="JUX135" s="181"/>
      <c r="JUY135" s="239"/>
      <c r="JUZ135" s="181"/>
      <c r="JVA135" s="181"/>
      <c r="JVB135" s="239"/>
      <c r="JVC135" s="181"/>
      <c r="JVD135" s="181"/>
      <c r="JVE135" s="239"/>
      <c r="JVF135" s="181"/>
      <c r="JVG135" s="181"/>
      <c r="JVH135" s="239"/>
      <c r="JVI135" s="181"/>
      <c r="JVJ135" s="181"/>
      <c r="JVK135" s="239"/>
      <c r="JVL135" s="181"/>
      <c r="JVM135" s="181"/>
      <c r="JVN135" s="239"/>
      <c r="JVO135" s="181"/>
      <c r="JVP135" s="181"/>
      <c r="JVQ135" s="239"/>
      <c r="JVR135" s="181"/>
      <c r="JVS135" s="181"/>
      <c r="JVT135" s="239"/>
      <c r="JVU135" s="181"/>
      <c r="JVV135" s="181"/>
      <c r="JVW135" s="239"/>
      <c r="JVX135" s="181"/>
      <c r="JVY135" s="181"/>
      <c r="JVZ135" s="239"/>
      <c r="JWA135" s="181"/>
      <c r="JWB135" s="181"/>
      <c r="JWC135" s="239"/>
      <c r="JWD135" s="181"/>
      <c r="JWE135" s="181"/>
      <c r="JWF135" s="239"/>
      <c r="JWG135" s="181"/>
      <c r="JWH135" s="181"/>
      <c r="JWI135" s="239"/>
      <c r="JWJ135" s="181"/>
      <c r="JWK135" s="181"/>
      <c r="JWL135" s="239"/>
      <c r="JWM135" s="181"/>
      <c r="JWN135" s="181"/>
      <c r="JWO135" s="239"/>
      <c r="JWP135" s="181"/>
      <c r="JWQ135" s="181"/>
      <c r="JWR135" s="239"/>
      <c r="JWS135" s="181"/>
      <c r="JWT135" s="181"/>
      <c r="JWU135" s="239"/>
      <c r="JWV135" s="181"/>
      <c r="JWW135" s="181"/>
      <c r="JWX135" s="239"/>
      <c r="JWY135" s="181"/>
      <c r="JWZ135" s="181"/>
      <c r="JXA135" s="239"/>
      <c r="JXB135" s="181"/>
      <c r="JXC135" s="181"/>
      <c r="JXD135" s="239"/>
      <c r="JXE135" s="181"/>
      <c r="JXF135" s="181"/>
      <c r="JXG135" s="239"/>
      <c r="JXH135" s="181"/>
      <c r="JXI135" s="181"/>
      <c r="JXJ135" s="239"/>
      <c r="JXK135" s="181"/>
      <c r="JXL135" s="181"/>
      <c r="JXM135" s="239"/>
      <c r="JXN135" s="181"/>
      <c r="JXO135" s="181"/>
      <c r="JXP135" s="239"/>
      <c r="JXQ135" s="181"/>
      <c r="JXR135" s="181"/>
      <c r="JXS135" s="239"/>
      <c r="JXT135" s="181"/>
      <c r="JXU135" s="181"/>
      <c r="JXV135" s="239"/>
      <c r="JXW135" s="181"/>
      <c r="JXX135" s="181"/>
      <c r="JXY135" s="239"/>
      <c r="JXZ135" s="181"/>
      <c r="JYA135" s="181"/>
      <c r="JYB135" s="239"/>
      <c r="JYC135" s="181"/>
      <c r="JYD135" s="181"/>
      <c r="JYE135" s="239"/>
      <c r="JYF135" s="181"/>
      <c r="JYG135" s="181"/>
      <c r="JYH135" s="239"/>
      <c r="JYI135" s="181"/>
      <c r="JYJ135" s="181"/>
      <c r="JYK135" s="239"/>
      <c r="JYL135" s="181"/>
      <c r="JYM135" s="181"/>
      <c r="JYN135" s="239"/>
      <c r="JYO135" s="181"/>
      <c r="JYP135" s="181"/>
      <c r="JYQ135" s="239"/>
      <c r="JYR135" s="181"/>
      <c r="JYS135" s="181"/>
      <c r="JYT135" s="239"/>
      <c r="JYU135" s="181"/>
      <c r="JYV135" s="181"/>
      <c r="JYW135" s="239"/>
      <c r="JYX135" s="181"/>
      <c r="JYY135" s="181"/>
      <c r="JYZ135" s="239"/>
      <c r="JZA135" s="181"/>
      <c r="JZB135" s="181"/>
      <c r="JZC135" s="239"/>
      <c r="JZD135" s="181"/>
      <c r="JZE135" s="181"/>
      <c r="JZF135" s="239"/>
      <c r="JZG135" s="181"/>
      <c r="JZH135" s="181"/>
      <c r="JZI135" s="239"/>
      <c r="JZJ135" s="181"/>
      <c r="JZK135" s="181"/>
      <c r="JZL135" s="239"/>
      <c r="JZM135" s="181"/>
      <c r="JZN135" s="181"/>
      <c r="JZO135" s="239"/>
      <c r="JZP135" s="181"/>
      <c r="JZQ135" s="181"/>
      <c r="JZR135" s="239"/>
      <c r="JZS135" s="181"/>
      <c r="JZT135" s="181"/>
      <c r="JZU135" s="239"/>
      <c r="JZV135" s="181"/>
      <c r="JZW135" s="181"/>
      <c r="JZX135" s="239"/>
      <c r="JZY135" s="181"/>
      <c r="JZZ135" s="181"/>
      <c r="KAA135" s="239"/>
      <c r="KAB135" s="181"/>
      <c r="KAC135" s="181"/>
      <c r="KAD135" s="239"/>
      <c r="KAE135" s="181"/>
      <c r="KAF135" s="181"/>
      <c r="KAG135" s="239"/>
      <c r="KAH135" s="181"/>
      <c r="KAI135" s="181"/>
      <c r="KAJ135" s="239"/>
      <c r="KAK135" s="181"/>
      <c r="KAL135" s="181"/>
      <c r="KAM135" s="239"/>
      <c r="KAN135" s="181"/>
      <c r="KAO135" s="181"/>
      <c r="KAP135" s="239"/>
      <c r="KAQ135" s="181"/>
      <c r="KAR135" s="181"/>
      <c r="KAS135" s="239"/>
      <c r="KAT135" s="181"/>
      <c r="KAU135" s="181"/>
      <c r="KAV135" s="239"/>
      <c r="KAW135" s="181"/>
      <c r="KAX135" s="181"/>
      <c r="KAY135" s="239"/>
      <c r="KAZ135" s="181"/>
      <c r="KBA135" s="181"/>
      <c r="KBB135" s="239"/>
      <c r="KBC135" s="181"/>
      <c r="KBD135" s="181"/>
      <c r="KBE135" s="239"/>
      <c r="KBF135" s="181"/>
      <c r="KBG135" s="181"/>
      <c r="KBH135" s="239"/>
      <c r="KBI135" s="181"/>
      <c r="KBJ135" s="181"/>
      <c r="KBK135" s="239"/>
      <c r="KBL135" s="181"/>
      <c r="KBM135" s="181"/>
      <c r="KBN135" s="239"/>
      <c r="KBO135" s="181"/>
      <c r="KBP135" s="181"/>
      <c r="KBQ135" s="239"/>
      <c r="KBR135" s="181"/>
      <c r="KBS135" s="181"/>
      <c r="KBT135" s="239"/>
      <c r="KBU135" s="181"/>
      <c r="KBV135" s="181"/>
      <c r="KBW135" s="239"/>
      <c r="KBX135" s="181"/>
      <c r="KBY135" s="181"/>
      <c r="KBZ135" s="239"/>
      <c r="KCA135" s="181"/>
      <c r="KCB135" s="181"/>
      <c r="KCC135" s="239"/>
      <c r="KCD135" s="181"/>
      <c r="KCE135" s="181"/>
      <c r="KCF135" s="239"/>
      <c r="KCG135" s="181"/>
      <c r="KCH135" s="181"/>
      <c r="KCI135" s="239"/>
      <c r="KCJ135" s="181"/>
      <c r="KCK135" s="181"/>
      <c r="KCL135" s="239"/>
      <c r="KCM135" s="181"/>
      <c r="KCN135" s="181"/>
      <c r="KCO135" s="239"/>
      <c r="KCP135" s="181"/>
      <c r="KCQ135" s="181"/>
      <c r="KCR135" s="239"/>
      <c r="KCS135" s="181"/>
      <c r="KCT135" s="181"/>
      <c r="KCU135" s="239"/>
      <c r="KCV135" s="181"/>
      <c r="KCW135" s="181"/>
      <c r="KCX135" s="239"/>
      <c r="KCY135" s="181"/>
      <c r="KCZ135" s="181"/>
      <c r="KDA135" s="239"/>
      <c r="KDB135" s="181"/>
      <c r="KDC135" s="181"/>
      <c r="KDD135" s="239"/>
      <c r="KDE135" s="181"/>
      <c r="KDF135" s="181"/>
      <c r="KDG135" s="239"/>
      <c r="KDH135" s="181"/>
      <c r="KDI135" s="181"/>
      <c r="KDJ135" s="239"/>
      <c r="KDK135" s="181"/>
      <c r="KDL135" s="181"/>
      <c r="KDM135" s="239"/>
      <c r="KDN135" s="181"/>
      <c r="KDO135" s="181"/>
      <c r="KDP135" s="239"/>
      <c r="KDQ135" s="181"/>
      <c r="KDR135" s="181"/>
      <c r="KDS135" s="239"/>
      <c r="KDT135" s="181"/>
      <c r="KDU135" s="181"/>
      <c r="KDV135" s="239"/>
      <c r="KDW135" s="181"/>
      <c r="KDX135" s="181"/>
      <c r="KDY135" s="239"/>
      <c r="KDZ135" s="181"/>
      <c r="KEA135" s="181"/>
      <c r="KEB135" s="239"/>
      <c r="KEC135" s="181"/>
      <c r="KED135" s="181"/>
      <c r="KEE135" s="239"/>
      <c r="KEF135" s="181"/>
      <c r="KEG135" s="181"/>
      <c r="KEH135" s="239"/>
      <c r="KEI135" s="181"/>
      <c r="KEJ135" s="181"/>
      <c r="KEK135" s="239"/>
      <c r="KEL135" s="181"/>
      <c r="KEM135" s="181"/>
      <c r="KEN135" s="239"/>
      <c r="KEO135" s="181"/>
      <c r="KEP135" s="181"/>
      <c r="KEQ135" s="239"/>
      <c r="KER135" s="181"/>
      <c r="KES135" s="181"/>
      <c r="KET135" s="239"/>
      <c r="KEU135" s="181"/>
      <c r="KEV135" s="181"/>
      <c r="KEW135" s="239"/>
      <c r="KEX135" s="181"/>
      <c r="KEY135" s="181"/>
      <c r="KEZ135" s="239"/>
      <c r="KFA135" s="181"/>
      <c r="KFB135" s="181"/>
      <c r="KFC135" s="239"/>
      <c r="KFD135" s="181"/>
      <c r="KFE135" s="181"/>
      <c r="KFF135" s="239"/>
      <c r="KFG135" s="181"/>
      <c r="KFH135" s="181"/>
      <c r="KFI135" s="239"/>
      <c r="KFJ135" s="181"/>
      <c r="KFK135" s="181"/>
      <c r="KFL135" s="239"/>
      <c r="KFM135" s="181"/>
      <c r="KFN135" s="181"/>
      <c r="KFO135" s="239"/>
      <c r="KFP135" s="181"/>
      <c r="KFQ135" s="181"/>
      <c r="KFR135" s="239"/>
      <c r="KFS135" s="181"/>
      <c r="KFT135" s="181"/>
      <c r="KFU135" s="239"/>
      <c r="KFV135" s="181"/>
      <c r="KFW135" s="181"/>
      <c r="KFX135" s="239"/>
      <c r="KFY135" s="181"/>
      <c r="KFZ135" s="181"/>
      <c r="KGA135" s="239"/>
      <c r="KGB135" s="181"/>
      <c r="KGC135" s="181"/>
      <c r="KGD135" s="239"/>
      <c r="KGE135" s="181"/>
      <c r="KGF135" s="181"/>
      <c r="KGG135" s="239"/>
      <c r="KGH135" s="181"/>
      <c r="KGI135" s="181"/>
      <c r="KGJ135" s="239"/>
      <c r="KGK135" s="181"/>
      <c r="KGL135" s="181"/>
      <c r="KGM135" s="239"/>
      <c r="KGN135" s="181"/>
      <c r="KGO135" s="181"/>
      <c r="KGP135" s="239"/>
      <c r="KGQ135" s="181"/>
      <c r="KGR135" s="181"/>
      <c r="KGS135" s="239"/>
      <c r="KGT135" s="181"/>
      <c r="KGU135" s="181"/>
      <c r="KGV135" s="239"/>
      <c r="KGW135" s="181"/>
      <c r="KGX135" s="181"/>
      <c r="KGY135" s="239"/>
      <c r="KGZ135" s="181"/>
      <c r="KHA135" s="181"/>
      <c r="KHB135" s="239"/>
      <c r="KHC135" s="181"/>
      <c r="KHD135" s="181"/>
      <c r="KHE135" s="239"/>
      <c r="KHF135" s="181"/>
      <c r="KHG135" s="181"/>
      <c r="KHH135" s="239"/>
      <c r="KHI135" s="181"/>
      <c r="KHJ135" s="181"/>
      <c r="KHK135" s="239"/>
      <c r="KHL135" s="181"/>
      <c r="KHM135" s="181"/>
      <c r="KHN135" s="239"/>
      <c r="KHO135" s="181"/>
      <c r="KHP135" s="181"/>
      <c r="KHQ135" s="239"/>
      <c r="KHR135" s="181"/>
      <c r="KHS135" s="181"/>
      <c r="KHT135" s="239"/>
      <c r="KHU135" s="181"/>
      <c r="KHV135" s="181"/>
      <c r="KHW135" s="239"/>
      <c r="KHX135" s="181"/>
      <c r="KHY135" s="181"/>
      <c r="KHZ135" s="239"/>
      <c r="KIA135" s="181"/>
      <c r="KIB135" s="181"/>
      <c r="KIC135" s="239"/>
      <c r="KID135" s="181"/>
      <c r="KIE135" s="181"/>
      <c r="KIF135" s="239"/>
      <c r="KIG135" s="181"/>
      <c r="KIH135" s="181"/>
      <c r="KII135" s="239"/>
      <c r="KIJ135" s="181"/>
      <c r="KIK135" s="181"/>
      <c r="KIL135" s="239"/>
      <c r="KIM135" s="181"/>
      <c r="KIN135" s="181"/>
      <c r="KIO135" s="239"/>
      <c r="KIP135" s="181"/>
      <c r="KIQ135" s="181"/>
      <c r="KIR135" s="239"/>
      <c r="KIS135" s="181"/>
      <c r="KIT135" s="181"/>
      <c r="KIU135" s="239"/>
      <c r="KIV135" s="181"/>
      <c r="KIW135" s="181"/>
      <c r="KIX135" s="239"/>
      <c r="KIY135" s="181"/>
      <c r="KIZ135" s="181"/>
      <c r="KJA135" s="239"/>
      <c r="KJB135" s="181"/>
      <c r="KJC135" s="181"/>
      <c r="KJD135" s="239"/>
      <c r="KJE135" s="181"/>
      <c r="KJF135" s="181"/>
      <c r="KJG135" s="239"/>
      <c r="KJH135" s="181"/>
      <c r="KJI135" s="181"/>
      <c r="KJJ135" s="239"/>
      <c r="KJK135" s="181"/>
      <c r="KJL135" s="181"/>
      <c r="KJM135" s="239"/>
      <c r="KJN135" s="181"/>
      <c r="KJO135" s="181"/>
      <c r="KJP135" s="239"/>
      <c r="KJQ135" s="181"/>
      <c r="KJR135" s="181"/>
      <c r="KJS135" s="239"/>
      <c r="KJT135" s="181"/>
      <c r="KJU135" s="181"/>
      <c r="KJV135" s="239"/>
      <c r="KJW135" s="181"/>
      <c r="KJX135" s="181"/>
      <c r="KJY135" s="239"/>
      <c r="KJZ135" s="181"/>
      <c r="KKA135" s="181"/>
      <c r="KKB135" s="239"/>
      <c r="KKC135" s="181"/>
      <c r="KKD135" s="181"/>
      <c r="KKE135" s="239"/>
      <c r="KKF135" s="181"/>
      <c r="KKG135" s="181"/>
      <c r="KKH135" s="239"/>
      <c r="KKI135" s="181"/>
      <c r="KKJ135" s="181"/>
      <c r="KKK135" s="239"/>
      <c r="KKL135" s="181"/>
      <c r="KKM135" s="181"/>
      <c r="KKN135" s="239"/>
      <c r="KKO135" s="181"/>
      <c r="KKP135" s="181"/>
      <c r="KKQ135" s="239"/>
      <c r="KKR135" s="181"/>
      <c r="KKS135" s="181"/>
      <c r="KKT135" s="239"/>
      <c r="KKU135" s="181"/>
      <c r="KKV135" s="181"/>
      <c r="KKW135" s="239"/>
      <c r="KKX135" s="181"/>
      <c r="KKY135" s="181"/>
      <c r="KKZ135" s="239"/>
      <c r="KLA135" s="181"/>
      <c r="KLB135" s="181"/>
      <c r="KLC135" s="239"/>
      <c r="KLD135" s="181"/>
      <c r="KLE135" s="181"/>
      <c r="KLF135" s="239"/>
      <c r="KLG135" s="181"/>
      <c r="KLH135" s="181"/>
      <c r="KLI135" s="239"/>
      <c r="KLJ135" s="181"/>
      <c r="KLK135" s="181"/>
      <c r="KLL135" s="239"/>
      <c r="KLM135" s="181"/>
      <c r="KLN135" s="181"/>
      <c r="KLO135" s="239"/>
      <c r="KLP135" s="181"/>
      <c r="KLQ135" s="181"/>
      <c r="KLR135" s="239"/>
      <c r="KLS135" s="181"/>
      <c r="KLT135" s="181"/>
      <c r="KLU135" s="239"/>
      <c r="KLV135" s="181"/>
      <c r="KLW135" s="181"/>
      <c r="KLX135" s="239"/>
      <c r="KLY135" s="181"/>
      <c r="KLZ135" s="181"/>
      <c r="KMA135" s="239"/>
      <c r="KMB135" s="181"/>
      <c r="KMC135" s="181"/>
      <c r="KMD135" s="239"/>
      <c r="KME135" s="181"/>
      <c r="KMF135" s="181"/>
      <c r="KMG135" s="239"/>
      <c r="KMH135" s="181"/>
      <c r="KMI135" s="181"/>
      <c r="KMJ135" s="239"/>
      <c r="KMK135" s="181"/>
      <c r="KML135" s="181"/>
      <c r="KMM135" s="239"/>
      <c r="KMN135" s="181"/>
      <c r="KMO135" s="181"/>
      <c r="KMP135" s="239"/>
      <c r="KMQ135" s="181"/>
      <c r="KMR135" s="181"/>
      <c r="KMS135" s="239"/>
      <c r="KMT135" s="181"/>
      <c r="KMU135" s="181"/>
      <c r="KMV135" s="239"/>
      <c r="KMW135" s="181"/>
      <c r="KMX135" s="181"/>
      <c r="KMY135" s="239"/>
      <c r="KMZ135" s="181"/>
      <c r="KNA135" s="181"/>
      <c r="KNB135" s="239"/>
      <c r="KNC135" s="181"/>
      <c r="KND135" s="181"/>
      <c r="KNE135" s="239"/>
      <c r="KNF135" s="181"/>
      <c r="KNG135" s="181"/>
      <c r="KNH135" s="239"/>
      <c r="KNI135" s="181"/>
      <c r="KNJ135" s="181"/>
      <c r="KNK135" s="239"/>
      <c r="KNL135" s="181"/>
      <c r="KNM135" s="181"/>
      <c r="KNN135" s="239"/>
      <c r="KNO135" s="181"/>
      <c r="KNP135" s="181"/>
      <c r="KNQ135" s="239"/>
      <c r="KNR135" s="181"/>
      <c r="KNS135" s="181"/>
      <c r="KNT135" s="239"/>
      <c r="KNU135" s="181"/>
      <c r="KNV135" s="181"/>
      <c r="KNW135" s="239"/>
      <c r="KNX135" s="181"/>
      <c r="KNY135" s="181"/>
      <c r="KNZ135" s="239"/>
      <c r="KOA135" s="181"/>
      <c r="KOB135" s="181"/>
      <c r="KOC135" s="239"/>
      <c r="KOD135" s="181"/>
      <c r="KOE135" s="181"/>
      <c r="KOF135" s="239"/>
      <c r="KOG135" s="181"/>
      <c r="KOH135" s="181"/>
      <c r="KOI135" s="239"/>
      <c r="KOJ135" s="181"/>
      <c r="KOK135" s="181"/>
      <c r="KOL135" s="239"/>
      <c r="KOM135" s="181"/>
      <c r="KON135" s="181"/>
      <c r="KOO135" s="239"/>
      <c r="KOP135" s="181"/>
      <c r="KOQ135" s="181"/>
      <c r="KOR135" s="239"/>
      <c r="KOS135" s="181"/>
      <c r="KOT135" s="181"/>
      <c r="KOU135" s="239"/>
      <c r="KOV135" s="181"/>
      <c r="KOW135" s="181"/>
      <c r="KOX135" s="239"/>
      <c r="KOY135" s="181"/>
      <c r="KOZ135" s="181"/>
      <c r="KPA135" s="239"/>
      <c r="KPB135" s="181"/>
      <c r="KPC135" s="181"/>
      <c r="KPD135" s="239"/>
      <c r="KPE135" s="181"/>
      <c r="KPF135" s="181"/>
      <c r="KPG135" s="239"/>
      <c r="KPH135" s="181"/>
      <c r="KPI135" s="181"/>
      <c r="KPJ135" s="239"/>
      <c r="KPK135" s="181"/>
      <c r="KPL135" s="181"/>
      <c r="KPM135" s="239"/>
      <c r="KPN135" s="181"/>
      <c r="KPO135" s="181"/>
      <c r="KPP135" s="239"/>
      <c r="KPQ135" s="181"/>
      <c r="KPR135" s="181"/>
      <c r="KPS135" s="239"/>
      <c r="KPT135" s="181"/>
      <c r="KPU135" s="181"/>
      <c r="KPV135" s="239"/>
      <c r="KPW135" s="181"/>
      <c r="KPX135" s="181"/>
      <c r="KPY135" s="239"/>
      <c r="KPZ135" s="181"/>
      <c r="KQA135" s="181"/>
      <c r="KQB135" s="239"/>
      <c r="KQC135" s="181"/>
      <c r="KQD135" s="181"/>
      <c r="KQE135" s="239"/>
      <c r="KQF135" s="181"/>
      <c r="KQG135" s="181"/>
      <c r="KQH135" s="239"/>
      <c r="KQI135" s="181"/>
      <c r="KQJ135" s="181"/>
      <c r="KQK135" s="239"/>
      <c r="KQL135" s="181"/>
      <c r="KQM135" s="181"/>
      <c r="KQN135" s="239"/>
      <c r="KQO135" s="181"/>
      <c r="KQP135" s="181"/>
      <c r="KQQ135" s="239"/>
      <c r="KQR135" s="181"/>
      <c r="KQS135" s="181"/>
      <c r="KQT135" s="239"/>
      <c r="KQU135" s="181"/>
      <c r="KQV135" s="181"/>
      <c r="KQW135" s="239"/>
      <c r="KQX135" s="181"/>
      <c r="KQY135" s="181"/>
      <c r="KQZ135" s="239"/>
      <c r="KRA135" s="181"/>
      <c r="KRB135" s="181"/>
      <c r="KRC135" s="239"/>
      <c r="KRD135" s="181"/>
      <c r="KRE135" s="181"/>
      <c r="KRF135" s="239"/>
      <c r="KRG135" s="181"/>
      <c r="KRH135" s="181"/>
      <c r="KRI135" s="239"/>
      <c r="KRJ135" s="181"/>
      <c r="KRK135" s="181"/>
      <c r="KRL135" s="239"/>
      <c r="KRM135" s="181"/>
      <c r="KRN135" s="181"/>
      <c r="KRO135" s="239"/>
      <c r="KRP135" s="181"/>
      <c r="KRQ135" s="181"/>
      <c r="KRR135" s="239"/>
      <c r="KRS135" s="181"/>
      <c r="KRT135" s="181"/>
      <c r="KRU135" s="239"/>
      <c r="KRV135" s="181"/>
      <c r="KRW135" s="181"/>
      <c r="KRX135" s="239"/>
      <c r="KRY135" s="181"/>
      <c r="KRZ135" s="181"/>
      <c r="KSA135" s="239"/>
      <c r="KSB135" s="181"/>
      <c r="KSC135" s="181"/>
      <c r="KSD135" s="239"/>
      <c r="KSE135" s="181"/>
      <c r="KSF135" s="181"/>
      <c r="KSG135" s="239"/>
      <c r="KSH135" s="181"/>
      <c r="KSI135" s="181"/>
      <c r="KSJ135" s="239"/>
      <c r="KSK135" s="181"/>
      <c r="KSL135" s="181"/>
      <c r="KSM135" s="239"/>
      <c r="KSN135" s="181"/>
      <c r="KSO135" s="181"/>
      <c r="KSP135" s="239"/>
      <c r="KSQ135" s="181"/>
      <c r="KSR135" s="181"/>
      <c r="KSS135" s="239"/>
      <c r="KST135" s="181"/>
      <c r="KSU135" s="181"/>
      <c r="KSV135" s="239"/>
      <c r="KSW135" s="181"/>
      <c r="KSX135" s="181"/>
      <c r="KSY135" s="239"/>
      <c r="KSZ135" s="181"/>
      <c r="KTA135" s="181"/>
      <c r="KTB135" s="239"/>
      <c r="KTC135" s="181"/>
      <c r="KTD135" s="181"/>
      <c r="KTE135" s="239"/>
      <c r="KTF135" s="181"/>
      <c r="KTG135" s="181"/>
      <c r="KTH135" s="239"/>
      <c r="KTI135" s="181"/>
      <c r="KTJ135" s="181"/>
      <c r="KTK135" s="239"/>
      <c r="KTL135" s="181"/>
      <c r="KTM135" s="181"/>
      <c r="KTN135" s="239"/>
      <c r="KTO135" s="181"/>
      <c r="KTP135" s="181"/>
      <c r="KTQ135" s="239"/>
      <c r="KTR135" s="181"/>
      <c r="KTS135" s="181"/>
      <c r="KTT135" s="239"/>
      <c r="KTU135" s="181"/>
      <c r="KTV135" s="181"/>
      <c r="KTW135" s="239"/>
      <c r="KTX135" s="181"/>
      <c r="KTY135" s="181"/>
      <c r="KTZ135" s="239"/>
      <c r="KUA135" s="181"/>
      <c r="KUB135" s="181"/>
      <c r="KUC135" s="239"/>
      <c r="KUD135" s="181"/>
      <c r="KUE135" s="181"/>
      <c r="KUF135" s="239"/>
      <c r="KUG135" s="181"/>
      <c r="KUH135" s="181"/>
      <c r="KUI135" s="239"/>
      <c r="KUJ135" s="181"/>
      <c r="KUK135" s="181"/>
      <c r="KUL135" s="239"/>
      <c r="KUM135" s="181"/>
      <c r="KUN135" s="181"/>
      <c r="KUO135" s="239"/>
      <c r="KUP135" s="181"/>
      <c r="KUQ135" s="181"/>
      <c r="KUR135" s="239"/>
      <c r="KUS135" s="181"/>
      <c r="KUT135" s="181"/>
      <c r="KUU135" s="239"/>
      <c r="KUV135" s="181"/>
      <c r="KUW135" s="181"/>
      <c r="KUX135" s="239"/>
      <c r="KUY135" s="181"/>
      <c r="KUZ135" s="181"/>
      <c r="KVA135" s="239"/>
      <c r="KVB135" s="181"/>
      <c r="KVC135" s="181"/>
      <c r="KVD135" s="239"/>
      <c r="KVE135" s="181"/>
      <c r="KVF135" s="181"/>
      <c r="KVG135" s="239"/>
      <c r="KVH135" s="181"/>
      <c r="KVI135" s="181"/>
      <c r="KVJ135" s="239"/>
      <c r="KVK135" s="181"/>
      <c r="KVL135" s="181"/>
      <c r="KVM135" s="239"/>
      <c r="KVN135" s="181"/>
      <c r="KVO135" s="181"/>
      <c r="KVP135" s="239"/>
      <c r="KVQ135" s="181"/>
      <c r="KVR135" s="181"/>
      <c r="KVS135" s="239"/>
      <c r="KVT135" s="181"/>
      <c r="KVU135" s="181"/>
      <c r="KVV135" s="239"/>
      <c r="KVW135" s="181"/>
      <c r="KVX135" s="181"/>
      <c r="KVY135" s="239"/>
      <c r="KVZ135" s="181"/>
      <c r="KWA135" s="181"/>
      <c r="KWB135" s="239"/>
      <c r="KWC135" s="181"/>
      <c r="KWD135" s="181"/>
      <c r="KWE135" s="239"/>
      <c r="KWF135" s="181"/>
      <c r="KWG135" s="181"/>
      <c r="KWH135" s="239"/>
      <c r="KWI135" s="181"/>
      <c r="KWJ135" s="181"/>
      <c r="KWK135" s="239"/>
      <c r="KWL135" s="181"/>
      <c r="KWM135" s="181"/>
      <c r="KWN135" s="239"/>
      <c r="KWO135" s="181"/>
      <c r="KWP135" s="181"/>
      <c r="KWQ135" s="239"/>
      <c r="KWR135" s="181"/>
      <c r="KWS135" s="181"/>
      <c r="KWT135" s="239"/>
      <c r="KWU135" s="181"/>
      <c r="KWV135" s="181"/>
      <c r="KWW135" s="239"/>
      <c r="KWX135" s="181"/>
      <c r="KWY135" s="181"/>
      <c r="KWZ135" s="239"/>
      <c r="KXA135" s="181"/>
      <c r="KXB135" s="181"/>
      <c r="KXC135" s="239"/>
      <c r="KXD135" s="181"/>
      <c r="KXE135" s="181"/>
      <c r="KXF135" s="239"/>
      <c r="KXG135" s="181"/>
      <c r="KXH135" s="181"/>
      <c r="KXI135" s="239"/>
      <c r="KXJ135" s="181"/>
      <c r="KXK135" s="181"/>
      <c r="KXL135" s="239"/>
      <c r="KXM135" s="181"/>
      <c r="KXN135" s="181"/>
      <c r="KXO135" s="239"/>
      <c r="KXP135" s="181"/>
      <c r="KXQ135" s="181"/>
      <c r="KXR135" s="239"/>
      <c r="KXS135" s="181"/>
      <c r="KXT135" s="181"/>
      <c r="KXU135" s="239"/>
      <c r="KXV135" s="181"/>
      <c r="KXW135" s="181"/>
      <c r="KXX135" s="239"/>
      <c r="KXY135" s="181"/>
      <c r="KXZ135" s="181"/>
      <c r="KYA135" s="239"/>
      <c r="KYB135" s="181"/>
      <c r="KYC135" s="181"/>
      <c r="KYD135" s="239"/>
      <c r="KYE135" s="181"/>
      <c r="KYF135" s="181"/>
      <c r="KYG135" s="239"/>
      <c r="KYH135" s="181"/>
      <c r="KYI135" s="181"/>
      <c r="KYJ135" s="239"/>
      <c r="KYK135" s="181"/>
      <c r="KYL135" s="181"/>
      <c r="KYM135" s="239"/>
      <c r="KYN135" s="181"/>
      <c r="KYO135" s="181"/>
      <c r="KYP135" s="239"/>
      <c r="KYQ135" s="181"/>
      <c r="KYR135" s="181"/>
      <c r="KYS135" s="239"/>
      <c r="KYT135" s="181"/>
      <c r="KYU135" s="181"/>
      <c r="KYV135" s="239"/>
      <c r="KYW135" s="181"/>
      <c r="KYX135" s="181"/>
      <c r="KYY135" s="239"/>
      <c r="KYZ135" s="181"/>
      <c r="KZA135" s="181"/>
      <c r="KZB135" s="239"/>
      <c r="KZC135" s="181"/>
      <c r="KZD135" s="181"/>
      <c r="KZE135" s="239"/>
      <c r="KZF135" s="181"/>
      <c r="KZG135" s="181"/>
      <c r="KZH135" s="239"/>
      <c r="KZI135" s="181"/>
      <c r="KZJ135" s="181"/>
      <c r="KZK135" s="239"/>
      <c r="KZL135" s="181"/>
      <c r="KZM135" s="181"/>
      <c r="KZN135" s="239"/>
      <c r="KZO135" s="181"/>
      <c r="KZP135" s="181"/>
      <c r="KZQ135" s="239"/>
      <c r="KZR135" s="181"/>
      <c r="KZS135" s="181"/>
      <c r="KZT135" s="239"/>
      <c r="KZU135" s="181"/>
      <c r="KZV135" s="181"/>
      <c r="KZW135" s="239"/>
      <c r="KZX135" s="181"/>
      <c r="KZY135" s="181"/>
      <c r="KZZ135" s="239"/>
      <c r="LAA135" s="181"/>
      <c r="LAB135" s="181"/>
      <c r="LAC135" s="239"/>
      <c r="LAD135" s="181"/>
      <c r="LAE135" s="181"/>
      <c r="LAF135" s="239"/>
      <c r="LAG135" s="181"/>
      <c r="LAH135" s="181"/>
      <c r="LAI135" s="239"/>
      <c r="LAJ135" s="181"/>
      <c r="LAK135" s="181"/>
      <c r="LAL135" s="239"/>
      <c r="LAM135" s="181"/>
      <c r="LAN135" s="181"/>
      <c r="LAO135" s="239"/>
      <c r="LAP135" s="181"/>
      <c r="LAQ135" s="181"/>
      <c r="LAR135" s="239"/>
      <c r="LAS135" s="181"/>
      <c r="LAT135" s="181"/>
      <c r="LAU135" s="239"/>
      <c r="LAV135" s="181"/>
      <c r="LAW135" s="181"/>
      <c r="LAX135" s="239"/>
      <c r="LAY135" s="181"/>
      <c r="LAZ135" s="181"/>
      <c r="LBA135" s="239"/>
      <c r="LBB135" s="181"/>
      <c r="LBC135" s="181"/>
      <c r="LBD135" s="239"/>
      <c r="LBE135" s="181"/>
      <c r="LBF135" s="181"/>
      <c r="LBG135" s="239"/>
      <c r="LBH135" s="181"/>
      <c r="LBI135" s="181"/>
      <c r="LBJ135" s="239"/>
      <c r="LBK135" s="181"/>
      <c r="LBL135" s="181"/>
      <c r="LBM135" s="239"/>
      <c r="LBN135" s="181"/>
      <c r="LBO135" s="181"/>
      <c r="LBP135" s="239"/>
      <c r="LBQ135" s="181"/>
      <c r="LBR135" s="181"/>
      <c r="LBS135" s="239"/>
      <c r="LBT135" s="181"/>
      <c r="LBU135" s="181"/>
      <c r="LBV135" s="239"/>
      <c r="LBW135" s="181"/>
      <c r="LBX135" s="181"/>
      <c r="LBY135" s="239"/>
      <c r="LBZ135" s="181"/>
      <c r="LCA135" s="181"/>
      <c r="LCB135" s="239"/>
      <c r="LCC135" s="181"/>
      <c r="LCD135" s="181"/>
      <c r="LCE135" s="239"/>
      <c r="LCF135" s="181"/>
      <c r="LCG135" s="181"/>
      <c r="LCH135" s="239"/>
      <c r="LCI135" s="181"/>
      <c r="LCJ135" s="181"/>
      <c r="LCK135" s="239"/>
      <c r="LCL135" s="181"/>
      <c r="LCM135" s="181"/>
      <c r="LCN135" s="239"/>
      <c r="LCO135" s="181"/>
      <c r="LCP135" s="181"/>
      <c r="LCQ135" s="239"/>
      <c r="LCR135" s="181"/>
      <c r="LCS135" s="181"/>
      <c r="LCT135" s="239"/>
      <c r="LCU135" s="181"/>
      <c r="LCV135" s="181"/>
      <c r="LCW135" s="239"/>
      <c r="LCX135" s="181"/>
      <c r="LCY135" s="181"/>
      <c r="LCZ135" s="239"/>
      <c r="LDA135" s="181"/>
      <c r="LDB135" s="181"/>
      <c r="LDC135" s="239"/>
      <c r="LDD135" s="181"/>
      <c r="LDE135" s="181"/>
      <c r="LDF135" s="239"/>
      <c r="LDG135" s="181"/>
      <c r="LDH135" s="181"/>
      <c r="LDI135" s="239"/>
      <c r="LDJ135" s="181"/>
      <c r="LDK135" s="181"/>
      <c r="LDL135" s="239"/>
      <c r="LDM135" s="181"/>
      <c r="LDN135" s="181"/>
      <c r="LDO135" s="239"/>
      <c r="LDP135" s="181"/>
      <c r="LDQ135" s="181"/>
      <c r="LDR135" s="239"/>
      <c r="LDS135" s="181"/>
      <c r="LDT135" s="181"/>
      <c r="LDU135" s="239"/>
      <c r="LDV135" s="181"/>
      <c r="LDW135" s="181"/>
      <c r="LDX135" s="239"/>
      <c r="LDY135" s="181"/>
      <c r="LDZ135" s="181"/>
      <c r="LEA135" s="239"/>
      <c r="LEB135" s="181"/>
      <c r="LEC135" s="181"/>
      <c r="LED135" s="239"/>
      <c r="LEE135" s="181"/>
      <c r="LEF135" s="181"/>
      <c r="LEG135" s="239"/>
      <c r="LEH135" s="181"/>
      <c r="LEI135" s="181"/>
      <c r="LEJ135" s="239"/>
      <c r="LEK135" s="181"/>
      <c r="LEL135" s="181"/>
      <c r="LEM135" s="239"/>
      <c r="LEN135" s="181"/>
      <c r="LEO135" s="181"/>
      <c r="LEP135" s="239"/>
      <c r="LEQ135" s="181"/>
      <c r="LER135" s="181"/>
      <c r="LES135" s="239"/>
      <c r="LET135" s="181"/>
      <c r="LEU135" s="181"/>
      <c r="LEV135" s="239"/>
      <c r="LEW135" s="181"/>
      <c r="LEX135" s="181"/>
      <c r="LEY135" s="239"/>
      <c r="LEZ135" s="181"/>
      <c r="LFA135" s="181"/>
      <c r="LFB135" s="239"/>
      <c r="LFC135" s="181"/>
      <c r="LFD135" s="181"/>
      <c r="LFE135" s="239"/>
      <c r="LFF135" s="181"/>
      <c r="LFG135" s="181"/>
      <c r="LFH135" s="239"/>
      <c r="LFI135" s="181"/>
      <c r="LFJ135" s="181"/>
      <c r="LFK135" s="239"/>
      <c r="LFL135" s="181"/>
      <c r="LFM135" s="181"/>
      <c r="LFN135" s="239"/>
      <c r="LFO135" s="181"/>
      <c r="LFP135" s="181"/>
      <c r="LFQ135" s="239"/>
      <c r="LFR135" s="181"/>
      <c r="LFS135" s="181"/>
      <c r="LFT135" s="239"/>
      <c r="LFU135" s="181"/>
      <c r="LFV135" s="181"/>
      <c r="LFW135" s="239"/>
      <c r="LFX135" s="181"/>
      <c r="LFY135" s="181"/>
      <c r="LFZ135" s="239"/>
      <c r="LGA135" s="181"/>
      <c r="LGB135" s="181"/>
      <c r="LGC135" s="239"/>
      <c r="LGD135" s="181"/>
      <c r="LGE135" s="181"/>
      <c r="LGF135" s="239"/>
      <c r="LGG135" s="181"/>
      <c r="LGH135" s="181"/>
      <c r="LGI135" s="239"/>
      <c r="LGJ135" s="181"/>
      <c r="LGK135" s="181"/>
      <c r="LGL135" s="239"/>
      <c r="LGM135" s="181"/>
      <c r="LGN135" s="181"/>
      <c r="LGO135" s="239"/>
      <c r="LGP135" s="181"/>
      <c r="LGQ135" s="181"/>
      <c r="LGR135" s="239"/>
      <c r="LGS135" s="181"/>
      <c r="LGT135" s="181"/>
      <c r="LGU135" s="239"/>
      <c r="LGV135" s="181"/>
      <c r="LGW135" s="181"/>
      <c r="LGX135" s="239"/>
      <c r="LGY135" s="181"/>
      <c r="LGZ135" s="181"/>
      <c r="LHA135" s="239"/>
      <c r="LHB135" s="181"/>
      <c r="LHC135" s="181"/>
      <c r="LHD135" s="239"/>
      <c r="LHE135" s="181"/>
      <c r="LHF135" s="181"/>
      <c r="LHG135" s="239"/>
      <c r="LHH135" s="181"/>
      <c r="LHI135" s="181"/>
      <c r="LHJ135" s="239"/>
      <c r="LHK135" s="181"/>
      <c r="LHL135" s="181"/>
      <c r="LHM135" s="239"/>
      <c r="LHN135" s="181"/>
      <c r="LHO135" s="181"/>
      <c r="LHP135" s="239"/>
      <c r="LHQ135" s="181"/>
      <c r="LHR135" s="181"/>
      <c r="LHS135" s="239"/>
      <c r="LHT135" s="181"/>
      <c r="LHU135" s="181"/>
      <c r="LHV135" s="239"/>
      <c r="LHW135" s="181"/>
      <c r="LHX135" s="181"/>
      <c r="LHY135" s="239"/>
      <c r="LHZ135" s="181"/>
      <c r="LIA135" s="181"/>
      <c r="LIB135" s="239"/>
      <c r="LIC135" s="181"/>
      <c r="LID135" s="181"/>
      <c r="LIE135" s="239"/>
      <c r="LIF135" s="181"/>
      <c r="LIG135" s="181"/>
      <c r="LIH135" s="239"/>
      <c r="LII135" s="181"/>
      <c r="LIJ135" s="181"/>
      <c r="LIK135" s="239"/>
      <c r="LIL135" s="181"/>
      <c r="LIM135" s="181"/>
      <c r="LIN135" s="239"/>
      <c r="LIO135" s="181"/>
      <c r="LIP135" s="181"/>
      <c r="LIQ135" s="239"/>
      <c r="LIR135" s="181"/>
      <c r="LIS135" s="181"/>
      <c r="LIT135" s="239"/>
      <c r="LIU135" s="181"/>
      <c r="LIV135" s="181"/>
      <c r="LIW135" s="239"/>
      <c r="LIX135" s="181"/>
      <c r="LIY135" s="181"/>
      <c r="LIZ135" s="239"/>
      <c r="LJA135" s="181"/>
      <c r="LJB135" s="181"/>
      <c r="LJC135" s="239"/>
      <c r="LJD135" s="181"/>
      <c r="LJE135" s="181"/>
      <c r="LJF135" s="239"/>
      <c r="LJG135" s="181"/>
      <c r="LJH135" s="181"/>
      <c r="LJI135" s="239"/>
      <c r="LJJ135" s="181"/>
      <c r="LJK135" s="181"/>
      <c r="LJL135" s="239"/>
      <c r="LJM135" s="181"/>
      <c r="LJN135" s="181"/>
      <c r="LJO135" s="239"/>
      <c r="LJP135" s="181"/>
      <c r="LJQ135" s="181"/>
      <c r="LJR135" s="239"/>
      <c r="LJS135" s="181"/>
      <c r="LJT135" s="181"/>
      <c r="LJU135" s="239"/>
      <c r="LJV135" s="181"/>
      <c r="LJW135" s="181"/>
      <c r="LJX135" s="239"/>
      <c r="LJY135" s="181"/>
      <c r="LJZ135" s="181"/>
      <c r="LKA135" s="239"/>
      <c r="LKB135" s="181"/>
      <c r="LKC135" s="181"/>
      <c r="LKD135" s="239"/>
      <c r="LKE135" s="181"/>
      <c r="LKF135" s="181"/>
      <c r="LKG135" s="239"/>
      <c r="LKH135" s="181"/>
      <c r="LKI135" s="181"/>
      <c r="LKJ135" s="239"/>
      <c r="LKK135" s="181"/>
      <c r="LKL135" s="181"/>
      <c r="LKM135" s="239"/>
      <c r="LKN135" s="181"/>
      <c r="LKO135" s="181"/>
      <c r="LKP135" s="239"/>
      <c r="LKQ135" s="181"/>
      <c r="LKR135" s="181"/>
      <c r="LKS135" s="239"/>
      <c r="LKT135" s="181"/>
      <c r="LKU135" s="181"/>
      <c r="LKV135" s="239"/>
      <c r="LKW135" s="181"/>
      <c r="LKX135" s="181"/>
      <c r="LKY135" s="239"/>
      <c r="LKZ135" s="181"/>
      <c r="LLA135" s="181"/>
      <c r="LLB135" s="239"/>
      <c r="LLC135" s="181"/>
      <c r="LLD135" s="181"/>
      <c r="LLE135" s="239"/>
      <c r="LLF135" s="181"/>
      <c r="LLG135" s="181"/>
      <c r="LLH135" s="239"/>
      <c r="LLI135" s="181"/>
      <c r="LLJ135" s="181"/>
      <c r="LLK135" s="239"/>
      <c r="LLL135" s="181"/>
      <c r="LLM135" s="181"/>
      <c r="LLN135" s="239"/>
      <c r="LLO135" s="181"/>
      <c r="LLP135" s="181"/>
      <c r="LLQ135" s="239"/>
      <c r="LLR135" s="181"/>
      <c r="LLS135" s="181"/>
      <c r="LLT135" s="239"/>
      <c r="LLU135" s="181"/>
      <c r="LLV135" s="181"/>
      <c r="LLW135" s="239"/>
      <c r="LLX135" s="181"/>
      <c r="LLY135" s="181"/>
      <c r="LLZ135" s="239"/>
      <c r="LMA135" s="181"/>
      <c r="LMB135" s="181"/>
      <c r="LMC135" s="239"/>
      <c r="LMD135" s="181"/>
      <c r="LME135" s="181"/>
      <c r="LMF135" s="239"/>
      <c r="LMG135" s="181"/>
      <c r="LMH135" s="181"/>
      <c r="LMI135" s="239"/>
      <c r="LMJ135" s="181"/>
      <c r="LMK135" s="181"/>
      <c r="LML135" s="239"/>
      <c r="LMM135" s="181"/>
      <c r="LMN135" s="181"/>
      <c r="LMO135" s="239"/>
      <c r="LMP135" s="181"/>
      <c r="LMQ135" s="181"/>
      <c r="LMR135" s="239"/>
      <c r="LMS135" s="181"/>
      <c r="LMT135" s="181"/>
      <c r="LMU135" s="239"/>
      <c r="LMV135" s="181"/>
      <c r="LMW135" s="181"/>
      <c r="LMX135" s="239"/>
      <c r="LMY135" s="181"/>
      <c r="LMZ135" s="181"/>
      <c r="LNA135" s="239"/>
      <c r="LNB135" s="181"/>
      <c r="LNC135" s="181"/>
      <c r="LND135" s="239"/>
      <c r="LNE135" s="181"/>
      <c r="LNF135" s="181"/>
      <c r="LNG135" s="239"/>
      <c r="LNH135" s="181"/>
      <c r="LNI135" s="181"/>
      <c r="LNJ135" s="239"/>
      <c r="LNK135" s="181"/>
      <c r="LNL135" s="181"/>
      <c r="LNM135" s="239"/>
      <c r="LNN135" s="181"/>
      <c r="LNO135" s="181"/>
      <c r="LNP135" s="239"/>
      <c r="LNQ135" s="181"/>
      <c r="LNR135" s="181"/>
      <c r="LNS135" s="239"/>
      <c r="LNT135" s="181"/>
      <c r="LNU135" s="181"/>
      <c r="LNV135" s="239"/>
      <c r="LNW135" s="181"/>
      <c r="LNX135" s="181"/>
      <c r="LNY135" s="239"/>
      <c r="LNZ135" s="181"/>
      <c r="LOA135" s="181"/>
      <c r="LOB135" s="239"/>
      <c r="LOC135" s="181"/>
      <c r="LOD135" s="181"/>
      <c r="LOE135" s="239"/>
      <c r="LOF135" s="181"/>
      <c r="LOG135" s="181"/>
      <c r="LOH135" s="239"/>
      <c r="LOI135" s="181"/>
      <c r="LOJ135" s="181"/>
      <c r="LOK135" s="239"/>
      <c r="LOL135" s="181"/>
      <c r="LOM135" s="181"/>
      <c r="LON135" s="239"/>
      <c r="LOO135" s="181"/>
      <c r="LOP135" s="181"/>
      <c r="LOQ135" s="239"/>
      <c r="LOR135" s="181"/>
      <c r="LOS135" s="181"/>
      <c r="LOT135" s="239"/>
      <c r="LOU135" s="181"/>
      <c r="LOV135" s="181"/>
      <c r="LOW135" s="239"/>
      <c r="LOX135" s="181"/>
      <c r="LOY135" s="181"/>
      <c r="LOZ135" s="239"/>
      <c r="LPA135" s="181"/>
      <c r="LPB135" s="181"/>
      <c r="LPC135" s="239"/>
      <c r="LPD135" s="181"/>
      <c r="LPE135" s="181"/>
      <c r="LPF135" s="239"/>
      <c r="LPG135" s="181"/>
      <c r="LPH135" s="181"/>
      <c r="LPI135" s="239"/>
      <c r="LPJ135" s="181"/>
      <c r="LPK135" s="181"/>
      <c r="LPL135" s="239"/>
      <c r="LPM135" s="181"/>
      <c r="LPN135" s="181"/>
      <c r="LPO135" s="239"/>
      <c r="LPP135" s="181"/>
      <c r="LPQ135" s="181"/>
      <c r="LPR135" s="239"/>
      <c r="LPS135" s="181"/>
      <c r="LPT135" s="181"/>
      <c r="LPU135" s="239"/>
      <c r="LPV135" s="181"/>
      <c r="LPW135" s="181"/>
      <c r="LPX135" s="239"/>
      <c r="LPY135" s="181"/>
      <c r="LPZ135" s="181"/>
      <c r="LQA135" s="239"/>
      <c r="LQB135" s="181"/>
      <c r="LQC135" s="181"/>
      <c r="LQD135" s="239"/>
      <c r="LQE135" s="181"/>
      <c r="LQF135" s="181"/>
      <c r="LQG135" s="239"/>
      <c r="LQH135" s="181"/>
      <c r="LQI135" s="181"/>
      <c r="LQJ135" s="239"/>
      <c r="LQK135" s="181"/>
      <c r="LQL135" s="181"/>
      <c r="LQM135" s="239"/>
      <c r="LQN135" s="181"/>
      <c r="LQO135" s="181"/>
      <c r="LQP135" s="239"/>
      <c r="LQQ135" s="181"/>
      <c r="LQR135" s="181"/>
      <c r="LQS135" s="239"/>
      <c r="LQT135" s="181"/>
      <c r="LQU135" s="181"/>
      <c r="LQV135" s="239"/>
      <c r="LQW135" s="181"/>
      <c r="LQX135" s="181"/>
      <c r="LQY135" s="239"/>
      <c r="LQZ135" s="181"/>
      <c r="LRA135" s="181"/>
      <c r="LRB135" s="239"/>
      <c r="LRC135" s="181"/>
      <c r="LRD135" s="181"/>
      <c r="LRE135" s="239"/>
      <c r="LRF135" s="181"/>
      <c r="LRG135" s="181"/>
      <c r="LRH135" s="239"/>
      <c r="LRI135" s="181"/>
      <c r="LRJ135" s="181"/>
      <c r="LRK135" s="239"/>
      <c r="LRL135" s="181"/>
      <c r="LRM135" s="181"/>
      <c r="LRN135" s="239"/>
      <c r="LRO135" s="181"/>
      <c r="LRP135" s="181"/>
      <c r="LRQ135" s="239"/>
      <c r="LRR135" s="181"/>
      <c r="LRS135" s="181"/>
      <c r="LRT135" s="239"/>
      <c r="LRU135" s="181"/>
      <c r="LRV135" s="181"/>
      <c r="LRW135" s="239"/>
      <c r="LRX135" s="181"/>
      <c r="LRY135" s="181"/>
      <c r="LRZ135" s="239"/>
      <c r="LSA135" s="181"/>
      <c r="LSB135" s="181"/>
      <c r="LSC135" s="239"/>
      <c r="LSD135" s="181"/>
      <c r="LSE135" s="181"/>
      <c r="LSF135" s="239"/>
      <c r="LSG135" s="181"/>
      <c r="LSH135" s="181"/>
      <c r="LSI135" s="239"/>
      <c r="LSJ135" s="181"/>
      <c r="LSK135" s="181"/>
      <c r="LSL135" s="239"/>
      <c r="LSM135" s="181"/>
      <c r="LSN135" s="181"/>
      <c r="LSO135" s="239"/>
      <c r="LSP135" s="181"/>
      <c r="LSQ135" s="181"/>
      <c r="LSR135" s="239"/>
      <c r="LSS135" s="181"/>
      <c r="LST135" s="181"/>
      <c r="LSU135" s="239"/>
      <c r="LSV135" s="181"/>
      <c r="LSW135" s="181"/>
      <c r="LSX135" s="239"/>
      <c r="LSY135" s="181"/>
      <c r="LSZ135" s="181"/>
      <c r="LTA135" s="239"/>
      <c r="LTB135" s="181"/>
      <c r="LTC135" s="181"/>
      <c r="LTD135" s="239"/>
      <c r="LTE135" s="181"/>
      <c r="LTF135" s="181"/>
      <c r="LTG135" s="239"/>
      <c r="LTH135" s="181"/>
      <c r="LTI135" s="181"/>
      <c r="LTJ135" s="239"/>
      <c r="LTK135" s="181"/>
      <c r="LTL135" s="181"/>
      <c r="LTM135" s="239"/>
      <c r="LTN135" s="181"/>
      <c r="LTO135" s="181"/>
      <c r="LTP135" s="239"/>
      <c r="LTQ135" s="181"/>
      <c r="LTR135" s="181"/>
      <c r="LTS135" s="239"/>
      <c r="LTT135" s="181"/>
      <c r="LTU135" s="181"/>
      <c r="LTV135" s="239"/>
      <c r="LTW135" s="181"/>
      <c r="LTX135" s="181"/>
      <c r="LTY135" s="239"/>
      <c r="LTZ135" s="181"/>
      <c r="LUA135" s="181"/>
      <c r="LUB135" s="239"/>
      <c r="LUC135" s="181"/>
      <c r="LUD135" s="181"/>
      <c r="LUE135" s="239"/>
      <c r="LUF135" s="181"/>
      <c r="LUG135" s="181"/>
      <c r="LUH135" s="239"/>
      <c r="LUI135" s="181"/>
      <c r="LUJ135" s="181"/>
      <c r="LUK135" s="239"/>
      <c r="LUL135" s="181"/>
      <c r="LUM135" s="181"/>
      <c r="LUN135" s="239"/>
      <c r="LUO135" s="181"/>
      <c r="LUP135" s="181"/>
      <c r="LUQ135" s="239"/>
      <c r="LUR135" s="181"/>
      <c r="LUS135" s="181"/>
      <c r="LUT135" s="239"/>
      <c r="LUU135" s="181"/>
      <c r="LUV135" s="181"/>
      <c r="LUW135" s="239"/>
      <c r="LUX135" s="181"/>
      <c r="LUY135" s="181"/>
      <c r="LUZ135" s="239"/>
      <c r="LVA135" s="181"/>
      <c r="LVB135" s="181"/>
      <c r="LVC135" s="239"/>
      <c r="LVD135" s="181"/>
      <c r="LVE135" s="181"/>
      <c r="LVF135" s="239"/>
      <c r="LVG135" s="181"/>
      <c r="LVH135" s="181"/>
      <c r="LVI135" s="239"/>
      <c r="LVJ135" s="181"/>
      <c r="LVK135" s="181"/>
      <c r="LVL135" s="239"/>
      <c r="LVM135" s="181"/>
      <c r="LVN135" s="181"/>
      <c r="LVO135" s="239"/>
      <c r="LVP135" s="181"/>
      <c r="LVQ135" s="181"/>
      <c r="LVR135" s="239"/>
      <c r="LVS135" s="181"/>
      <c r="LVT135" s="181"/>
      <c r="LVU135" s="239"/>
      <c r="LVV135" s="181"/>
      <c r="LVW135" s="181"/>
      <c r="LVX135" s="239"/>
      <c r="LVY135" s="181"/>
      <c r="LVZ135" s="181"/>
      <c r="LWA135" s="239"/>
      <c r="LWB135" s="181"/>
      <c r="LWC135" s="181"/>
      <c r="LWD135" s="239"/>
      <c r="LWE135" s="181"/>
      <c r="LWF135" s="181"/>
      <c r="LWG135" s="239"/>
      <c r="LWH135" s="181"/>
      <c r="LWI135" s="181"/>
      <c r="LWJ135" s="239"/>
      <c r="LWK135" s="181"/>
      <c r="LWL135" s="181"/>
      <c r="LWM135" s="239"/>
      <c r="LWN135" s="181"/>
      <c r="LWO135" s="181"/>
      <c r="LWP135" s="239"/>
      <c r="LWQ135" s="181"/>
      <c r="LWR135" s="181"/>
      <c r="LWS135" s="239"/>
      <c r="LWT135" s="181"/>
      <c r="LWU135" s="181"/>
      <c r="LWV135" s="239"/>
      <c r="LWW135" s="181"/>
      <c r="LWX135" s="181"/>
      <c r="LWY135" s="239"/>
      <c r="LWZ135" s="181"/>
      <c r="LXA135" s="181"/>
      <c r="LXB135" s="239"/>
      <c r="LXC135" s="181"/>
      <c r="LXD135" s="181"/>
      <c r="LXE135" s="239"/>
      <c r="LXF135" s="181"/>
      <c r="LXG135" s="181"/>
      <c r="LXH135" s="239"/>
      <c r="LXI135" s="181"/>
      <c r="LXJ135" s="181"/>
      <c r="LXK135" s="239"/>
      <c r="LXL135" s="181"/>
      <c r="LXM135" s="181"/>
      <c r="LXN135" s="239"/>
      <c r="LXO135" s="181"/>
      <c r="LXP135" s="181"/>
      <c r="LXQ135" s="239"/>
      <c r="LXR135" s="181"/>
      <c r="LXS135" s="181"/>
      <c r="LXT135" s="239"/>
      <c r="LXU135" s="181"/>
      <c r="LXV135" s="181"/>
      <c r="LXW135" s="239"/>
      <c r="LXX135" s="181"/>
      <c r="LXY135" s="181"/>
      <c r="LXZ135" s="239"/>
      <c r="LYA135" s="181"/>
      <c r="LYB135" s="181"/>
      <c r="LYC135" s="239"/>
      <c r="LYD135" s="181"/>
      <c r="LYE135" s="181"/>
      <c r="LYF135" s="239"/>
      <c r="LYG135" s="181"/>
      <c r="LYH135" s="181"/>
      <c r="LYI135" s="239"/>
      <c r="LYJ135" s="181"/>
      <c r="LYK135" s="181"/>
      <c r="LYL135" s="239"/>
      <c r="LYM135" s="181"/>
      <c r="LYN135" s="181"/>
      <c r="LYO135" s="239"/>
      <c r="LYP135" s="181"/>
      <c r="LYQ135" s="181"/>
      <c r="LYR135" s="239"/>
      <c r="LYS135" s="181"/>
      <c r="LYT135" s="181"/>
      <c r="LYU135" s="239"/>
      <c r="LYV135" s="181"/>
      <c r="LYW135" s="181"/>
      <c r="LYX135" s="239"/>
      <c r="LYY135" s="181"/>
      <c r="LYZ135" s="181"/>
      <c r="LZA135" s="239"/>
      <c r="LZB135" s="181"/>
      <c r="LZC135" s="181"/>
      <c r="LZD135" s="239"/>
      <c r="LZE135" s="181"/>
      <c r="LZF135" s="181"/>
      <c r="LZG135" s="239"/>
      <c r="LZH135" s="181"/>
      <c r="LZI135" s="181"/>
      <c r="LZJ135" s="239"/>
      <c r="LZK135" s="181"/>
      <c r="LZL135" s="181"/>
      <c r="LZM135" s="239"/>
      <c r="LZN135" s="181"/>
      <c r="LZO135" s="181"/>
      <c r="LZP135" s="239"/>
      <c r="LZQ135" s="181"/>
      <c r="LZR135" s="181"/>
      <c r="LZS135" s="239"/>
      <c r="LZT135" s="181"/>
      <c r="LZU135" s="181"/>
      <c r="LZV135" s="239"/>
      <c r="LZW135" s="181"/>
      <c r="LZX135" s="181"/>
      <c r="LZY135" s="239"/>
      <c r="LZZ135" s="181"/>
      <c r="MAA135" s="181"/>
      <c r="MAB135" s="239"/>
      <c r="MAC135" s="181"/>
      <c r="MAD135" s="181"/>
      <c r="MAE135" s="239"/>
      <c r="MAF135" s="181"/>
      <c r="MAG135" s="181"/>
      <c r="MAH135" s="239"/>
      <c r="MAI135" s="181"/>
      <c r="MAJ135" s="181"/>
      <c r="MAK135" s="239"/>
      <c r="MAL135" s="181"/>
      <c r="MAM135" s="181"/>
      <c r="MAN135" s="239"/>
      <c r="MAO135" s="181"/>
      <c r="MAP135" s="181"/>
      <c r="MAQ135" s="239"/>
      <c r="MAR135" s="181"/>
      <c r="MAS135" s="181"/>
      <c r="MAT135" s="239"/>
      <c r="MAU135" s="181"/>
      <c r="MAV135" s="181"/>
      <c r="MAW135" s="239"/>
      <c r="MAX135" s="181"/>
      <c r="MAY135" s="181"/>
      <c r="MAZ135" s="239"/>
      <c r="MBA135" s="181"/>
      <c r="MBB135" s="181"/>
      <c r="MBC135" s="239"/>
      <c r="MBD135" s="181"/>
      <c r="MBE135" s="181"/>
      <c r="MBF135" s="239"/>
      <c r="MBG135" s="181"/>
      <c r="MBH135" s="181"/>
      <c r="MBI135" s="239"/>
      <c r="MBJ135" s="181"/>
      <c r="MBK135" s="181"/>
      <c r="MBL135" s="239"/>
      <c r="MBM135" s="181"/>
      <c r="MBN135" s="181"/>
      <c r="MBO135" s="239"/>
      <c r="MBP135" s="181"/>
      <c r="MBQ135" s="181"/>
      <c r="MBR135" s="239"/>
      <c r="MBS135" s="181"/>
      <c r="MBT135" s="181"/>
      <c r="MBU135" s="239"/>
      <c r="MBV135" s="181"/>
      <c r="MBW135" s="181"/>
      <c r="MBX135" s="239"/>
      <c r="MBY135" s="181"/>
      <c r="MBZ135" s="181"/>
      <c r="MCA135" s="239"/>
      <c r="MCB135" s="181"/>
      <c r="MCC135" s="181"/>
      <c r="MCD135" s="239"/>
      <c r="MCE135" s="181"/>
      <c r="MCF135" s="181"/>
      <c r="MCG135" s="239"/>
      <c r="MCH135" s="181"/>
      <c r="MCI135" s="181"/>
      <c r="MCJ135" s="239"/>
      <c r="MCK135" s="181"/>
      <c r="MCL135" s="181"/>
      <c r="MCM135" s="239"/>
      <c r="MCN135" s="181"/>
      <c r="MCO135" s="181"/>
      <c r="MCP135" s="239"/>
      <c r="MCQ135" s="181"/>
      <c r="MCR135" s="181"/>
      <c r="MCS135" s="239"/>
      <c r="MCT135" s="181"/>
      <c r="MCU135" s="181"/>
      <c r="MCV135" s="239"/>
      <c r="MCW135" s="181"/>
      <c r="MCX135" s="181"/>
      <c r="MCY135" s="239"/>
      <c r="MCZ135" s="181"/>
      <c r="MDA135" s="181"/>
      <c r="MDB135" s="239"/>
      <c r="MDC135" s="181"/>
      <c r="MDD135" s="181"/>
      <c r="MDE135" s="239"/>
      <c r="MDF135" s="181"/>
      <c r="MDG135" s="181"/>
      <c r="MDH135" s="239"/>
      <c r="MDI135" s="181"/>
      <c r="MDJ135" s="181"/>
      <c r="MDK135" s="239"/>
      <c r="MDL135" s="181"/>
      <c r="MDM135" s="181"/>
      <c r="MDN135" s="239"/>
      <c r="MDO135" s="181"/>
      <c r="MDP135" s="181"/>
      <c r="MDQ135" s="239"/>
      <c r="MDR135" s="181"/>
      <c r="MDS135" s="181"/>
      <c r="MDT135" s="239"/>
      <c r="MDU135" s="181"/>
      <c r="MDV135" s="181"/>
      <c r="MDW135" s="239"/>
      <c r="MDX135" s="181"/>
      <c r="MDY135" s="181"/>
      <c r="MDZ135" s="239"/>
      <c r="MEA135" s="181"/>
      <c r="MEB135" s="181"/>
      <c r="MEC135" s="239"/>
      <c r="MED135" s="181"/>
      <c r="MEE135" s="181"/>
      <c r="MEF135" s="239"/>
      <c r="MEG135" s="181"/>
      <c r="MEH135" s="181"/>
      <c r="MEI135" s="239"/>
      <c r="MEJ135" s="181"/>
      <c r="MEK135" s="181"/>
      <c r="MEL135" s="239"/>
      <c r="MEM135" s="181"/>
      <c r="MEN135" s="181"/>
      <c r="MEO135" s="239"/>
      <c r="MEP135" s="181"/>
      <c r="MEQ135" s="181"/>
      <c r="MER135" s="239"/>
      <c r="MES135" s="181"/>
      <c r="MET135" s="181"/>
      <c r="MEU135" s="239"/>
      <c r="MEV135" s="181"/>
      <c r="MEW135" s="181"/>
      <c r="MEX135" s="239"/>
      <c r="MEY135" s="181"/>
      <c r="MEZ135" s="181"/>
      <c r="MFA135" s="239"/>
      <c r="MFB135" s="181"/>
      <c r="MFC135" s="181"/>
      <c r="MFD135" s="239"/>
      <c r="MFE135" s="181"/>
      <c r="MFF135" s="181"/>
      <c r="MFG135" s="239"/>
      <c r="MFH135" s="181"/>
      <c r="MFI135" s="181"/>
      <c r="MFJ135" s="239"/>
      <c r="MFK135" s="181"/>
      <c r="MFL135" s="181"/>
      <c r="MFM135" s="239"/>
      <c r="MFN135" s="181"/>
      <c r="MFO135" s="181"/>
      <c r="MFP135" s="239"/>
      <c r="MFQ135" s="181"/>
      <c r="MFR135" s="181"/>
      <c r="MFS135" s="239"/>
      <c r="MFT135" s="181"/>
      <c r="MFU135" s="181"/>
      <c r="MFV135" s="239"/>
      <c r="MFW135" s="181"/>
      <c r="MFX135" s="181"/>
      <c r="MFY135" s="239"/>
      <c r="MFZ135" s="181"/>
      <c r="MGA135" s="181"/>
      <c r="MGB135" s="239"/>
      <c r="MGC135" s="181"/>
      <c r="MGD135" s="181"/>
      <c r="MGE135" s="239"/>
      <c r="MGF135" s="181"/>
      <c r="MGG135" s="181"/>
      <c r="MGH135" s="239"/>
      <c r="MGI135" s="181"/>
      <c r="MGJ135" s="181"/>
      <c r="MGK135" s="239"/>
      <c r="MGL135" s="181"/>
      <c r="MGM135" s="181"/>
      <c r="MGN135" s="239"/>
      <c r="MGO135" s="181"/>
      <c r="MGP135" s="181"/>
      <c r="MGQ135" s="239"/>
      <c r="MGR135" s="181"/>
      <c r="MGS135" s="181"/>
      <c r="MGT135" s="239"/>
      <c r="MGU135" s="181"/>
      <c r="MGV135" s="181"/>
      <c r="MGW135" s="239"/>
      <c r="MGX135" s="181"/>
      <c r="MGY135" s="181"/>
      <c r="MGZ135" s="239"/>
      <c r="MHA135" s="181"/>
      <c r="MHB135" s="181"/>
      <c r="MHC135" s="239"/>
      <c r="MHD135" s="181"/>
      <c r="MHE135" s="181"/>
      <c r="MHF135" s="239"/>
      <c r="MHG135" s="181"/>
      <c r="MHH135" s="181"/>
      <c r="MHI135" s="239"/>
      <c r="MHJ135" s="181"/>
      <c r="MHK135" s="181"/>
      <c r="MHL135" s="239"/>
      <c r="MHM135" s="181"/>
      <c r="MHN135" s="181"/>
      <c r="MHO135" s="239"/>
      <c r="MHP135" s="181"/>
      <c r="MHQ135" s="181"/>
      <c r="MHR135" s="239"/>
      <c r="MHS135" s="181"/>
      <c r="MHT135" s="181"/>
      <c r="MHU135" s="239"/>
      <c r="MHV135" s="181"/>
      <c r="MHW135" s="181"/>
      <c r="MHX135" s="239"/>
      <c r="MHY135" s="181"/>
      <c r="MHZ135" s="181"/>
      <c r="MIA135" s="239"/>
      <c r="MIB135" s="181"/>
      <c r="MIC135" s="181"/>
      <c r="MID135" s="239"/>
      <c r="MIE135" s="181"/>
      <c r="MIF135" s="181"/>
      <c r="MIG135" s="239"/>
      <c r="MIH135" s="181"/>
      <c r="MII135" s="181"/>
      <c r="MIJ135" s="239"/>
      <c r="MIK135" s="181"/>
      <c r="MIL135" s="181"/>
      <c r="MIM135" s="239"/>
      <c r="MIN135" s="181"/>
      <c r="MIO135" s="181"/>
      <c r="MIP135" s="239"/>
      <c r="MIQ135" s="181"/>
      <c r="MIR135" s="181"/>
      <c r="MIS135" s="239"/>
      <c r="MIT135" s="181"/>
      <c r="MIU135" s="181"/>
      <c r="MIV135" s="239"/>
      <c r="MIW135" s="181"/>
      <c r="MIX135" s="181"/>
      <c r="MIY135" s="239"/>
      <c r="MIZ135" s="181"/>
      <c r="MJA135" s="181"/>
      <c r="MJB135" s="239"/>
      <c r="MJC135" s="181"/>
      <c r="MJD135" s="181"/>
      <c r="MJE135" s="239"/>
      <c r="MJF135" s="181"/>
      <c r="MJG135" s="181"/>
      <c r="MJH135" s="239"/>
      <c r="MJI135" s="181"/>
      <c r="MJJ135" s="181"/>
      <c r="MJK135" s="239"/>
      <c r="MJL135" s="181"/>
      <c r="MJM135" s="181"/>
      <c r="MJN135" s="239"/>
      <c r="MJO135" s="181"/>
      <c r="MJP135" s="181"/>
      <c r="MJQ135" s="239"/>
      <c r="MJR135" s="181"/>
      <c r="MJS135" s="181"/>
      <c r="MJT135" s="239"/>
      <c r="MJU135" s="181"/>
      <c r="MJV135" s="181"/>
      <c r="MJW135" s="239"/>
      <c r="MJX135" s="181"/>
      <c r="MJY135" s="181"/>
      <c r="MJZ135" s="239"/>
      <c r="MKA135" s="181"/>
      <c r="MKB135" s="181"/>
      <c r="MKC135" s="239"/>
      <c r="MKD135" s="181"/>
      <c r="MKE135" s="181"/>
      <c r="MKF135" s="239"/>
      <c r="MKG135" s="181"/>
      <c r="MKH135" s="181"/>
      <c r="MKI135" s="239"/>
      <c r="MKJ135" s="181"/>
      <c r="MKK135" s="181"/>
      <c r="MKL135" s="239"/>
      <c r="MKM135" s="181"/>
      <c r="MKN135" s="181"/>
      <c r="MKO135" s="239"/>
      <c r="MKP135" s="181"/>
      <c r="MKQ135" s="181"/>
      <c r="MKR135" s="239"/>
      <c r="MKS135" s="181"/>
      <c r="MKT135" s="181"/>
      <c r="MKU135" s="239"/>
      <c r="MKV135" s="181"/>
      <c r="MKW135" s="181"/>
      <c r="MKX135" s="239"/>
      <c r="MKY135" s="181"/>
      <c r="MKZ135" s="181"/>
      <c r="MLA135" s="239"/>
      <c r="MLB135" s="181"/>
      <c r="MLC135" s="181"/>
      <c r="MLD135" s="239"/>
      <c r="MLE135" s="181"/>
      <c r="MLF135" s="181"/>
      <c r="MLG135" s="239"/>
      <c r="MLH135" s="181"/>
      <c r="MLI135" s="181"/>
      <c r="MLJ135" s="239"/>
      <c r="MLK135" s="181"/>
      <c r="MLL135" s="181"/>
      <c r="MLM135" s="239"/>
      <c r="MLN135" s="181"/>
      <c r="MLO135" s="181"/>
      <c r="MLP135" s="239"/>
      <c r="MLQ135" s="181"/>
      <c r="MLR135" s="181"/>
      <c r="MLS135" s="239"/>
      <c r="MLT135" s="181"/>
      <c r="MLU135" s="181"/>
      <c r="MLV135" s="239"/>
      <c r="MLW135" s="181"/>
      <c r="MLX135" s="181"/>
      <c r="MLY135" s="239"/>
      <c r="MLZ135" s="181"/>
      <c r="MMA135" s="181"/>
      <c r="MMB135" s="239"/>
      <c r="MMC135" s="181"/>
      <c r="MMD135" s="181"/>
      <c r="MME135" s="239"/>
      <c r="MMF135" s="181"/>
      <c r="MMG135" s="181"/>
      <c r="MMH135" s="239"/>
      <c r="MMI135" s="181"/>
      <c r="MMJ135" s="181"/>
      <c r="MMK135" s="239"/>
      <c r="MML135" s="181"/>
      <c r="MMM135" s="181"/>
      <c r="MMN135" s="239"/>
      <c r="MMO135" s="181"/>
      <c r="MMP135" s="181"/>
      <c r="MMQ135" s="239"/>
      <c r="MMR135" s="181"/>
      <c r="MMS135" s="181"/>
      <c r="MMT135" s="239"/>
      <c r="MMU135" s="181"/>
      <c r="MMV135" s="181"/>
      <c r="MMW135" s="239"/>
      <c r="MMX135" s="181"/>
      <c r="MMY135" s="181"/>
      <c r="MMZ135" s="239"/>
      <c r="MNA135" s="181"/>
      <c r="MNB135" s="181"/>
      <c r="MNC135" s="239"/>
      <c r="MND135" s="181"/>
      <c r="MNE135" s="181"/>
      <c r="MNF135" s="239"/>
      <c r="MNG135" s="181"/>
      <c r="MNH135" s="181"/>
      <c r="MNI135" s="239"/>
      <c r="MNJ135" s="181"/>
      <c r="MNK135" s="181"/>
      <c r="MNL135" s="239"/>
      <c r="MNM135" s="181"/>
      <c r="MNN135" s="181"/>
      <c r="MNO135" s="239"/>
      <c r="MNP135" s="181"/>
      <c r="MNQ135" s="181"/>
      <c r="MNR135" s="239"/>
      <c r="MNS135" s="181"/>
      <c r="MNT135" s="181"/>
      <c r="MNU135" s="239"/>
      <c r="MNV135" s="181"/>
      <c r="MNW135" s="181"/>
      <c r="MNX135" s="239"/>
      <c r="MNY135" s="181"/>
      <c r="MNZ135" s="181"/>
      <c r="MOA135" s="239"/>
      <c r="MOB135" s="181"/>
      <c r="MOC135" s="181"/>
      <c r="MOD135" s="239"/>
      <c r="MOE135" s="181"/>
      <c r="MOF135" s="181"/>
      <c r="MOG135" s="239"/>
      <c r="MOH135" s="181"/>
      <c r="MOI135" s="181"/>
      <c r="MOJ135" s="239"/>
      <c r="MOK135" s="181"/>
      <c r="MOL135" s="181"/>
      <c r="MOM135" s="239"/>
      <c r="MON135" s="181"/>
      <c r="MOO135" s="181"/>
      <c r="MOP135" s="239"/>
      <c r="MOQ135" s="181"/>
      <c r="MOR135" s="181"/>
      <c r="MOS135" s="239"/>
      <c r="MOT135" s="181"/>
      <c r="MOU135" s="181"/>
      <c r="MOV135" s="239"/>
      <c r="MOW135" s="181"/>
      <c r="MOX135" s="181"/>
      <c r="MOY135" s="239"/>
      <c r="MOZ135" s="181"/>
      <c r="MPA135" s="181"/>
      <c r="MPB135" s="239"/>
      <c r="MPC135" s="181"/>
      <c r="MPD135" s="181"/>
      <c r="MPE135" s="239"/>
      <c r="MPF135" s="181"/>
      <c r="MPG135" s="181"/>
      <c r="MPH135" s="239"/>
      <c r="MPI135" s="181"/>
      <c r="MPJ135" s="181"/>
      <c r="MPK135" s="239"/>
      <c r="MPL135" s="181"/>
      <c r="MPM135" s="181"/>
      <c r="MPN135" s="239"/>
      <c r="MPO135" s="181"/>
      <c r="MPP135" s="181"/>
      <c r="MPQ135" s="239"/>
      <c r="MPR135" s="181"/>
      <c r="MPS135" s="181"/>
      <c r="MPT135" s="239"/>
      <c r="MPU135" s="181"/>
      <c r="MPV135" s="181"/>
      <c r="MPW135" s="239"/>
      <c r="MPX135" s="181"/>
      <c r="MPY135" s="181"/>
      <c r="MPZ135" s="239"/>
      <c r="MQA135" s="181"/>
      <c r="MQB135" s="181"/>
      <c r="MQC135" s="239"/>
      <c r="MQD135" s="181"/>
      <c r="MQE135" s="181"/>
      <c r="MQF135" s="239"/>
      <c r="MQG135" s="181"/>
      <c r="MQH135" s="181"/>
      <c r="MQI135" s="239"/>
      <c r="MQJ135" s="181"/>
      <c r="MQK135" s="181"/>
      <c r="MQL135" s="239"/>
      <c r="MQM135" s="181"/>
      <c r="MQN135" s="181"/>
      <c r="MQO135" s="239"/>
      <c r="MQP135" s="181"/>
      <c r="MQQ135" s="181"/>
      <c r="MQR135" s="239"/>
      <c r="MQS135" s="181"/>
      <c r="MQT135" s="181"/>
      <c r="MQU135" s="239"/>
      <c r="MQV135" s="181"/>
      <c r="MQW135" s="181"/>
      <c r="MQX135" s="239"/>
      <c r="MQY135" s="181"/>
      <c r="MQZ135" s="181"/>
      <c r="MRA135" s="239"/>
      <c r="MRB135" s="181"/>
      <c r="MRC135" s="181"/>
      <c r="MRD135" s="239"/>
      <c r="MRE135" s="181"/>
      <c r="MRF135" s="181"/>
      <c r="MRG135" s="239"/>
      <c r="MRH135" s="181"/>
      <c r="MRI135" s="181"/>
      <c r="MRJ135" s="239"/>
      <c r="MRK135" s="181"/>
      <c r="MRL135" s="181"/>
      <c r="MRM135" s="239"/>
      <c r="MRN135" s="181"/>
      <c r="MRO135" s="181"/>
      <c r="MRP135" s="239"/>
      <c r="MRQ135" s="181"/>
      <c r="MRR135" s="181"/>
      <c r="MRS135" s="239"/>
      <c r="MRT135" s="181"/>
      <c r="MRU135" s="181"/>
      <c r="MRV135" s="239"/>
      <c r="MRW135" s="181"/>
      <c r="MRX135" s="181"/>
      <c r="MRY135" s="239"/>
      <c r="MRZ135" s="181"/>
      <c r="MSA135" s="181"/>
      <c r="MSB135" s="239"/>
      <c r="MSC135" s="181"/>
      <c r="MSD135" s="181"/>
      <c r="MSE135" s="239"/>
      <c r="MSF135" s="181"/>
      <c r="MSG135" s="181"/>
      <c r="MSH135" s="239"/>
      <c r="MSI135" s="181"/>
      <c r="MSJ135" s="181"/>
      <c r="MSK135" s="239"/>
      <c r="MSL135" s="181"/>
      <c r="MSM135" s="181"/>
      <c r="MSN135" s="239"/>
      <c r="MSO135" s="181"/>
      <c r="MSP135" s="181"/>
      <c r="MSQ135" s="239"/>
      <c r="MSR135" s="181"/>
      <c r="MSS135" s="181"/>
      <c r="MST135" s="239"/>
      <c r="MSU135" s="181"/>
      <c r="MSV135" s="181"/>
      <c r="MSW135" s="239"/>
      <c r="MSX135" s="181"/>
      <c r="MSY135" s="181"/>
      <c r="MSZ135" s="239"/>
      <c r="MTA135" s="181"/>
      <c r="MTB135" s="181"/>
      <c r="MTC135" s="239"/>
      <c r="MTD135" s="181"/>
      <c r="MTE135" s="181"/>
      <c r="MTF135" s="239"/>
      <c r="MTG135" s="181"/>
      <c r="MTH135" s="181"/>
      <c r="MTI135" s="239"/>
      <c r="MTJ135" s="181"/>
      <c r="MTK135" s="181"/>
      <c r="MTL135" s="239"/>
      <c r="MTM135" s="181"/>
      <c r="MTN135" s="181"/>
      <c r="MTO135" s="239"/>
      <c r="MTP135" s="181"/>
      <c r="MTQ135" s="181"/>
      <c r="MTR135" s="239"/>
      <c r="MTS135" s="181"/>
      <c r="MTT135" s="181"/>
      <c r="MTU135" s="239"/>
      <c r="MTV135" s="181"/>
      <c r="MTW135" s="181"/>
      <c r="MTX135" s="239"/>
      <c r="MTY135" s="181"/>
      <c r="MTZ135" s="181"/>
      <c r="MUA135" s="239"/>
      <c r="MUB135" s="181"/>
      <c r="MUC135" s="181"/>
      <c r="MUD135" s="239"/>
      <c r="MUE135" s="181"/>
      <c r="MUF135" s="181"/>
      <c r="MUG135" s="239"/>
      <c r="MUH135" s="181"/>
      <c r="MUI135" s="181"/>
      <c r="MUJ135" s="239"/>
      <c r="MUK135" s="181"/>
      <c r="MUL135" s="181"/>
      <c r="MUM135" s="239"/>
      <c r="MUN135" s="181"/>
      <c r="MUO135" s="181"/>
      <c r="MUP135" s="239"/>
      <c r="MUQ135" s="181"/>
      <c r="MUR135" s="181"/>
      <c r="MUS135" s="239"/>
      <c r="MUT135" s="181"/>
      <c r="MUU135" s="181"/>
      <c r="MUV135" s="239"/>
      <c r="MUW135" s="181"/>
      <c r="MUX135" s="181"/>
      <c r="MUY135" s="239"/>
      <c r="MUZ135" s="181"/>
      <c r="MVA135" s="181"/>
      <c r="MVB135" s="239"/>
      <c r="MVC135" s="181"/>
      <c r="MVD135" s="181"/>
      <c r="MVE135" s="239"/>
      <c r="MVF135" s="181"/>
      <c r="MVG135" s="181"/>
      <c r="MVH135" s="239"/>
      <c r="MVI135" s="181"/>
      <c r="MVJ135" s="181"/>
      <c r="MVK135" s="239"/>
      <c r="MVL135" s="181"/>
      <c r="MVM135" s="181"/>
      <c r="MVN135" s="239"/>
      <c r="MVO135" s="181"/>
      <c r="MVP135" s="181"/>
      <c r="MVQ135" s="239"/>
      <c r="MVR135" s="181"/>
      <c r="MVS135" s="181"/>
      <c r="MVT135" s="239"/>
      <c r="MVU135" s="181"/>
      <c r="MVV135" s="181"/>
      <c r="MVW135" s="239"/>
      <c r="MVX135" s="181"/>
      <c r="MVY135" s="181"/>
      <c r="MVZ135" s="239"/>
      <c r="MWA135" s="181"/>
      <c r="MWB135" s="181"/>
      <c r="MWC135" s="239"/>
      <c r="MWD135" s="181"/>
      <c r="MWE135" s="181"/>
      <c r="MWF135" s="239"/>
      <c r="MWG135" s="181"/>
      <c r="MWH135" s="181"/>
      <c r="MWI135" s="239"/>
      <c r="MWJ135" s="181"/>
      <c r="MWK135" s="181"/>
      <c r="MWL135" s="239"/>
      <c r="MWM135" s="181"/>
      <c r="MWN135" s="181"/>
      <c r="MWO135" s="239"/>
      <c r="MWP135" s="181"/>
      <c r="MWQ135" s="181"/>
      <c r="MWR135" s="239"/>
      <c r="MWS135" s="181"/>
      <c r="MWT135" s="181"/>
      <c r="MWU135" s="239"/>
      <c r="MWV135" s="181"/>
      <c r="MWW135" s="181"/>
      <c r="MWX135" s="239"/>
      <c r="MWY135" s="181"/>
      <c r="MWZ135" s="181"/>
      <c r="MXA135" s="239"/>
      <c r="MXB135" s="181"/>
      <c r="MXC135" s="181"/>
      <c r="MXD135" s="239"/>
      <c r="MXE135" s="181"/>
      <c r="MXF135" s="181"/>
      <c r="MXG135" s="239"/>
      <c r="MXH135" s="181"/>
      <c r="MXI135" s="181"/>
      <c r="MXJ135" s="239"/>
      <c r="MXK135" s="181"/>
      <c r="MXL135" s="181"/>
      <c r="MXM135" s="239"/>
      <c r="MXN135" s="181"/>
      <c r="MXO135" s="181"/>
      <c r="MXP135" s="239"/>
      <c r="MXQ135" s="181"/>
      <c r="MXR135" s="181"/>
      <c r="MXS135" s="239"/>
      <c r="MXT135" s="181"/>
      <c r="MXU135" s="181"/>
      <c r="MXV135" s="239"/>
      <c r="MXW135" s="181"/>
      <c r="MXX135" s="181"/>
      <c r="MXY135" s="239"/>
      <c r="MXZ135" s="181"/>
      <c r="MYA135" s="181"/>
      <c r="MYB135" s="239"/>
      <c r="MYC135" s="181"/>
      <c r="MYD135" s="181"/>
      <c r="MYE135" s="239"/>
      <c r="MYF135" s="181"/>
      <c r="MYG135" s="181"/>
      <c r="MYH135" s="239"/>
      <c r="MYI135" s="181"/>
      <c r="MYJ135" s="181"/>
      <c r="MYK135" s="239"/>
      <c r="MYL135" s="181"/>
      <c r="MYM135" s="181"/>
      <c r="MYN135" s="239"/>
      <c r="MYO135" s="181"/>
      <c r="MYP135" s="181"/>
      <c r="MYQ135" s="239"/>
      <c r="MYR135" s="181"/>
      <c r="MYS135" s="181"/>
      <c r="MYT135" s="239"/>
      <c r="MYU135" s="181"/>
      <c r="MYV135" s="181"/>
      <c r="MYW135" s="239"/>
      <c r="MYX135" s="181"/>
      <c r="MYY135" s="181"/>
      <c r="MYZ135" s="239"/>
      <c r="MZA135" s="181"/>
      <c r="MZB135" s="181"/>
      <c r="MZC135" s="239"/>
      <c r="MZD135" s="181"/>
      <c r="MZE135" s="181"/>
      <c r="MZF135" s="239"/>
      <c r="MZG135" s="181"/>
      <c r="MZH135" s="181"/>
      <c r="MZI135" s="239"/>
      <c r="MZJ135" s="181"/>
      <c r="MZK135" s="181"/>
      <c r="MZL135" s="239"/>
      <c r="MZM135" s="181"/>
      <c r="MZN135" s="181"/>
      <c r="MZO135" s="239"/>
      <c r="MZP135" s="181"/>
      <c r="MZQ135" s="181"/>
      <c r="MZR135" s="239"/>
      <c r="MZS135" s="181"/>
      <c r="MZT135" s="181"/>
      <c r="MZU135" s="239"/>
      <c r="MZV135" s="181"/>
      <c r="MZW135" s="181"/>
      <c r="MZX135" s="239"/>
      <c r="MZY135" s="181"/>
      <c r="MZZ135" s="181"/>
      <c r="NAA135" s="239"/>
      <c r="NAB135" s="181"/>
      <c r="NAC135" s="181"/>
      <c r="NAD135" s="239"/>
      <c r="NAE135" s="181"/>
      <c r="NAF135" s="181"/>
      <c r="NAG135" s="239"/>
      <c r="NAH135" s="181"/>
      <c r="NAI135" s="181"/>
      <c r="NAJ135" s="239"/>
      <c r="NAK135" s="181"/>
      <c r="NAL135" s="181"/>
      <c r="NAM135" s="239"/>
      <c r="NAN135" s="181"/>
      <c r="NAO135" s="181"/>
      <c r="NAP135" s="239"/>
      <c r="NAQ135" s="181"/>
      <c r="NAR135" s="181"/>
      <c r="NAS135" s="239"/>
      <c r="NAT135" s="181"/>
      <c r="NAU135" s="181"/>
      <c r="NAV135" s="239"/>
      <c r="NAW135" s="181"/>
      <c r="NAX135" s="181"/>
      <c r="NAY135" s="239"/>
      <c r="NAZ135" s="181"/>
      <c r="NBA135" s="181"/>
      <c r="NBB135" s="239"/>
      <c r="NBC135" s="181"/>
      <c r="NBD135" s="181"/>
      <c r="NBE135" s="239"/>
      <c r="NBF135" s="181"/>
      <c r="NBG135" s="181"/>
      <c r="NBH135" s="239"/>
      <c r="NBI135" s="181"/>
      <c r="NBJ135" s="181"/>
      <c r="NBK135" s="239"/>
      <c r="NBL135" s="181"/>
      <c r="NBM135" s="181"/>
      <c r="NBN135" s="239"/>
      <c r="NBO135" s="181"/>
      <c r="NBP135" s="181"/>
      <c r="NBQ135" s="239"/>
      <c r="NBR135" s="181"/>
      <c r="NBS135" s="181"/>
      <c r="NBT135" s="239"/>
      <c r="NBU135" s="181"/>
      <c r="NBV135" s="181"/>
      <c r="NBW135" s="239"/>
      <c r="NBX135" s="181"/>
      <c r="NBY135" s="181"/>
      <c r="NBZ135" s="239"/>
      <c r="NCA135" s="181"/>
      <c r="NCB135" s="181"/>
      <c r="NCC135" s="239"/>
      <c r="NCD135" s="181"/>
      <c r="NCE135" s="181"/>
      <c r="NCF135" s="239"/>
      <c r="NCG135" s="181"/>
      <c r="NCH135" s="181"/>
      <c r="NCI135" s="239"/>
      <c r="NCJ135" s="181"/>
      <c r="NCK135" s="181"/>
      <c r="NCL135" s="239"/>
      <c r="NCM135" s="181"/>
      <c r="NCN135" s="181"/>
      <c r="NCO135" s="239"/>
      <c r="NCP135" s="181"/>
      <c r="NCQ135" s="181"/>
      <c r="NCR135" s="239"/>
      <c r="NCS135" s="181"/>
      <c r="NCT135" s="181"/>
      <c r="NCU135" s="239"/>
      <c r="NCV135" s="181"/>
      <c r="NCW135" s="181"/>
      <c r="NCX135" s="239"/>
      <c r="NCY135" s="181"/>
      <c r="NCZ135" s="181"/>
      <c r="NDA135" s="239"/>
      <c r="NDB135" s="181"/>
      <c r="NDC135" s="181"/>
      <c r="NDD135" s="239"/>
      <c r="NDE135" s="181"/>
      <c r="NDF135" s="181"/>
      <c r="NDG135" s="239"/>
      <c r="NDH135" s="181"/>
      <c r="NDI135" s="181"/>
      <c r="NDJ135" s="239"/>
      <c r="NDK135" s="181"/>
      <c r="NDL135" s="181"/>
      <c r="NDM135" s="239"/>
      <c r="NDN135" s="181"/>
      <c r="NDO135" s="181"/>
      <c r="NDP135" s="239"/>
      <c r="NDQ135" s="181"/>
      <c r="NDR135" s="181"/>
      <c r="NDS135" s="239"/>
      <c r="NDT135" s="181"/>
      <c r="NDU135" s="181"/>
      <c r="NDV135" s="239"/>
      <c r="NDW135" s="181"/>
      <c r="NDX135" s="181"/>
      <c r="NDY135" s="239"/>
      <c r="NDZ135" s="181"/>
      <c r="NEA135" s="181"/>
      <c r="NEB135" s="239"/>
      <c r="NEC135" s="181"/>
      <c r="NED135" s="181"/>
      <c r="NEE135" s="239"/>
      <c r="NEF135" s="181"/>
      <c r="NEG135" s="181"/>
      <c r="NEH135" s="239"/>
      <c r="NEI135" s="181"/>
      <c r="NEJ135" s="181"/>
      <c r="NEK135" s="239"/>
      <c r="NEL135" s="181"/>
      <c r="NEM135" s="181"/>
      <c r="NEN135" s="239"/>
      <c r="NEO135" s="181"/>
      <c r="NEP135" s="181"/>
      <c r="NEQ135" s="239"/>
      <c r="NER135" s="181"/>
      <c r="NES135" s="181"/>
      <c r="NET135" s="239"/>
      <c r="NEU135" s="181"/>
      <c r="NEV135" s="181"/>
      <c r="NEW135" s="239"/>
      <c r="NEX135" s="181"/>
      <c r="NEY135" s="181"/>
      <c r="NEZ135" s="239"/>
      <c r="NFA135" s="181"/>
      <c r="NFB135" s="181"/>
      <c r="NFC135" s="239"/>
      <c r="NFD135" s="181"/>
      <c r="NFE135" s="181"/>
      <c r="NFF135" s="239"/>
      <c r="NFG135" s="181"/>
      <c r="NFH135" s="181"/>
      <c r="NFI135" s="239"/>
      <c r="NFJ135" s="181"/>
      <c r="NFK135" s="181"/>
      <c r="NFL135" s="239"/>
      <c r="NFM135" s="181"/>
      <c r="NFN135" s="181"/>
      <c r="NFO135" s="239"/>
      <c r="NFP135" s="181"/>
      <c r="NFQ135" s="181"/>
      <c r="NFR135" s="239"/>
      <c r="NFS135" s="181"/>
      <c r="NFT135" s="181"/>
      <c r="NFU135" s="239"/>
      <c r="NFV135" s="181"/>
      <c r="NFW135" s="181"/>
      <c r="NFX135" s="239"/>
      <c r="NFY135" s="181"/>
      <c r="NFZ135" s="181"/>
      <c r="NGA135" s="239"/>
      <c r="NGB135" s="181"/>
      <c r="NGC135" s="181"/>
      <c r="NGD135" s="239"/>
      <c r="NGE135" s="181"/>
      <c r="NGF135" s="181"/>
      <c r="NGG135" s="239"/>
      <c r="NGH135" s="181"/>
      <c r="NGI135" s="181"/>
      <c r="NGJ135" s="239"/>
      <c r="NGK135" s="181"/>
      <c r="NGL135" s="181"/>
      <c r="NGM135" s="239"/>
      <c r="NGN135" s="181"/>
      <c r="NGO135" s="181"/>
      <c r="NGP135" s="239"/>
      <c r="NGQ135" s="181"/>
      <c r="NGR135" s="181"/>
      <c r="NGS135" s="239"/>
      <c r="NGT135" s="181"/>
      <c r="NGU135" s="181"/>
      <c r="NGV135" s="239"/>
      <c r="NGW135" s="181"/>
      <c r="NGX135" s="181"/>
      <c r="NGY135" s="239"/>
      <c r="NGZ135" s="181"/>
      <c r="NHA135" s="181"/>
      <c r="NHB135" s="239"/>
      <c r="NHC135" s="181"/>
      <c r="NHD135" s="181"/>
      <c r="NHE135" s="239"/>
      <c r="NHF135" s="181"/>
      <c r="NHG135" s="181"/>
      <c r="NHH135" s="239"/>
      <c r="NHI135" s="181"/>
      <c r="NHJ135" s="181"/>
      <c r="NHK135" s="239"/>
      <c r="NHL135" s="181"/>
      <c r="NHM135" s="181"/>
      <c r="NHN135" s="239"/>
      <c r="NHO135" s="181"/>
      <c r="NHP135" s="181"/>
      <c r="NHQ135" s="239"/>
      <c r="NHR135" s="181"/>
      <c r="NHS135" s="181"/>
      <c r="NHT135" s="239"/>
      <c r="NHU135" s="181"/>
      <c r="NHV135" s="181"/>
      <c r="NHW135" s="239"/>
      <c r="NHX135" s="181"/>
      <c r="NHY135" s="181"/>
      <c r="NHZ135" s="239"/>
      <c r="NIA135" s="181"/>
      <c r="NIB135" s="181"/>
      <c r="NIC135" s="239"/>
      <c r="NID135" s="181"/>
      <c r="NIE135" s="181"/>
      <c r="NIF135" s="239"/>
      <c r="NIG135" s="181"/>
      <c r="NIH135" s="181"/>
      <c r="NII135" s="239"/>
      <c r="NIJ135" s="181"/>
      <c r="NIK135" s="181"/>
      <c r="NIL135" s="239"/>
      <c r="NIM135" s="181"/>
      <c r="NIN135" s="181"/>
      <c r="NIO135" s="239"/>
      <c r="NIP135" s="181"/>
      <c r="NIQ135" s="181"/>
      <c r="NIR135" s="239"/>
      <c r="NIS135" s="181"/>
      <c r="NIT135" s="181"/>
      <c r="NIU135" s="239"/>
      <c r="NIV135" s="181"/>
      <c r="NIW135" s="181"/>
      <c r="NIX135" s="239"/>
      <c r="NIY135" s="181"/>
      <c r="NIZ135" s="181"/>
      <c r="NJA135" s="239"/>
      <c r="NJB135" s="181"/>
      <c r="NJC135" s="181"/>
      <c r="NJD135" s="239"/>
      <c r="NJE135" s="181"/>
      <c r="NJF135" s="181"/>
      <c r="NJG135" s="239"/>
      <c r="NJH135" s="181"/>
      <c r="NJI135" s="181"/>
      <c r="NJJ135" s="239"/>
      <c r="NJK135" s="181"/>
      <c r="NJL135" s="181"/>
      <c r="NJM135" s="239"/>
      <c r="NJN135" s="181"/>
      <c r="NJO135" s="181"/>
      <c r="NJP135" s="239"/>
      <c r="NJQ135" s="181"/>
      <c r="NJR135" s="181"/>
      <c r="NJS135" s="239"/>
      <c r="NJT135" s="181"/>
      <c r="NJU135" s="181"/>
      <c r="NJV135" s="239"/>
      <c r="NJW135" s="181"/>
      <c r="NJX135" s="181"/>
      <c r="NJY135" s="239"/>
      <c r="NJZ135" s="181"/>
      <c r="NKA135" s="181"/>
      <c r="NKB135" s="239"/>
      <c r="NKC135" s="181"/>
      <c r="NKD135" s="181"/>
      <c r="NKE135" s="239"/>
      <c r="NKF135" s="181"/>
      <c r="NKG135" s="181"/>
      <c r="NKH135" s="239"/>
      <c r="NKI135" s="181"/>
      <c r="NKJ135" s="181"/>
      <c r="NKK135" s="239"/>
      <c r="NKL135" s="181"/>
      <c r="NKM135" s="181"/>
      <c r="NKN135" s="239"/>
      <c r="NKO135" s="181"/>
      <c r="NKP135" s="181"/>
      <c r="NKQ135" s="239"/>
      <c r="NKR135" s="181"/>
      <c r="NKS135" s="181"/>
      <c r="NKT135" s="239"/>
      <c r="NKU135" s="181"/>
      <c r="NKV135" s="181"/>
      <c r="NKW135" s="239"/>
      <c r="NKX135" s="181"/>
      <c r="NKY135" s="181"/>
      <c r="NKZ135" s="239"/>
      <c r="NLA135" s="181"/>
      <c r="NLB135" s="181"/>
      <c r="NLC135" s="239"/>
      <c r="NLD135" s="181"/>
      <c r="NLE135" s="181"/>
      <c r="NLF135" s="239"/>
      <c r="NLG135" s="181"/>
      <c r="NLH135" s="181"/>
      <c r="NLI135" s="239"/>
      <c r="NLJ135" s="181"/>
      <c r="NLK135" s="181"/>
      <c r="NLL135" s="239"/>
      <c r="NLM135" s="181"/>
      <c r="NLN135" s="181"/>
      <c r="NLO135" s="239"/>
      <c r="NLP135" s="181"/>
      <c r="NLQ135" s="181"/>
      <c r="NLR135" s="239"/>
      <c r="NLS135" s="181"/>
      <c r="NLT135" s="181"/>
      <c r="NLU135" s="239"/>
      <c r="NLV135" s="181"/>
      <c r="NLW135" s="181"/>
      <c r="NLX135" s="239"/>
      <c r="NLY135" s="181"/>
      <c r="NLZ135" s="181"/>
      <c r="NMA135" s="239"/>
      <c r="NMB135" s="181"/>
      <c r="NMC135" s="181"/>
      <c r="NMD135" s="239"/>
      <c r="NME135" s="181"/>
      <c r="NMF135" s="181"/>
      <c r="NMG135" s="239"/>
      <c r="NMH135" s="181"/>
      <c r="NMI135" s="181"/>
      <c r="NMJ135" s="239"/>
      <c r="NMK135" s="181"/>
      <c r="NML135" s="181"/>
      <c r="NMM135" s="239"/>
      <c r="NMN135" s="181"/>
      <c r="NMO135" s="181"/>
      <c r="NMP135" s="239"/>
      <c r="NMQ135" s="181"/>
      <c r="NMR135" s="181"/>
      <c r="NMS135" s="239"/>
      <c r="NMT135" s="181"/>
      <c r="NMU135" s="181"/>
      <c r="NMV135" s="239"/>
      <c r="NMW135" s="181"/>
      <c r="NMX135" s="181"/>
      <c r="NMY135" s="239"/>
      <c r="NMZ135" s="181"/>
      <c r="NNA135" s="181"/>
      <c r="NNB135" s="239"/>
      <c r="NNC135" s="181"/>
      <c r="NND135" s="181"/>
      <c r="NNE135" s="239"/>
      <c r="NNF135" s="181"/>
      <c r="NNG135" s="181"/>
      <c r="NNH135" s="239"/>
      <c r="NNI135" s="181"/>
      <c r="NNJ135" s="181"/>
      <c r="NNK135" s="239"/>
      <c r="NNL135" s="181"/>
      <c r="NNM135" s="181"/>
      <c r="NNN135" s="239"/>
      <c r="NNO135" s="181"/>
      <c r="NNP135" s="181"/>
      <c r="NNQ135" s="239"/>
      <c r="NNR135" s="181"/>
      <c r="NNS135" s="181"/>
      <c r="NNT135" s="239"/>
      <c r="NNU135" s="181"/>
      <c r="NNV135" s="181"/>
      <c r="NNW135" s="239"/>
      <c r="NNX135" s="181"/>
      <c r="NNY135" s="181"/>
      <c r="NNZ135" s="239"/>
      <c r="NOA135" s="181"/>
      <c r="NOB135" s="181"/>
      <c r="NOC135" s="239"/>
      <c r="NOD135" s="181"/>
      <c r="NOE135" s="181"/>
      <c r="NOF135" s="239"/>
      <c r="NOG135" s="181"/>
      <c r="NOH135" s="181"/>
      <c r="NOI135" s="239"/>
      <c r="NOJ135" s="181"/>
      <c r="NOK135" s="181"/>
      <c r="NOL135" s="239"/>
      <c r="NOM135" s="181"/>
      <c r="NON135" s="181"/>
      <c r="NOO135" s="239"/>
      <c r="NOP135" s="181"/>
      <c r="NOQ135" s="181"/>
      <c r="NOR135" s="239"/>
      <c r="NOS135" s="181"/>
      <c r="NOT135" s="181"/>
      <c r="NOU135" s="239"/>
      <c r="NOV135" s="181"/>
      <c r="NOW135" s="181"/>
      <c r="NOX135" s="239"/>
      <c r="NOY135" s="181"/>
      <c r="NOZ135" s="181"/>
      <c r="NPA135" s="239"/>
      <c r="NPB135" s="181"/>
      <c r="NPC135" s="181"/>
      <c r="NPD135" s="239"/>
      <c r="NPE135" s="181"/>
      <c r="NPF135" s="181"/>
      <c r="NPG135" s="239"/>
      <c r="NPH135" s="181"/>
      <c r="NPI135" s="181"/>
      <c r="NPJ135" s="239"/>
      <c r="NPK135" s="181"/>
      <c r="NPL135" s="181"/>
      <c r="NPM135" s="239"/>
      <c r="NPN135" s="181"/>
      <c r="NPO135" s="181"/>
      <c r="NPP135" s="239"/>
      <c r="NPQ135" s="181"/>
      <c r="NPR135" s="181"/>
      <c r="NPS135" s="239"/>
      <c r="NPT135" s="181"/>
      <c r="NPU135" s="181"/>
      <c r="NPV135" s="239"/>
      <c r="NPW135" s="181"/>
      <c r="NPX135" s="181"/>
      <c r="NPY135" s="239"/>
      <c r="NPZ135" s="181"/>
      <c r="NQA135" s="181"/>
      <c r="NQB135" s="239"/>
      <c r="NQC135" s="181"/>
      <c r="NQD135" s="181"/>
      <c r="NQE135" s="239"/>
      <c r="NQF135" s="181"/>
      <c r="NQG135" s="181"/>
      <c r="NQH135" s="239"/>
      <c r="NQI135" s="181"/>
      <c r="NQJ135" s="181"/>
      <c r="NQK135" s="239"/>
      <c r="NQL135" s="181"/>
      <c r="NQM135" s="181"/>
      <c r="NQN135" s="239"/>
      <c r="NQO135" s="181"/>
      <c r="NQP135" s="181"/>
      <c r="NQQ135" s="239"/>
      <c r="NQR135" s="181"/>
      <c r="NQS135" s="181"/>
      <c r="NQT135" s="239"/>
      <c r="NQU135" s="181"/>
      <c r="NQV135" s="181"/>
      <c r="NQW135" s="239"/>
      <c r="NQX135" s="181"/>
      <c r="NQY135" s="181"/>
      <c r="NQZ135" s="239"/>
      <c r="NRA135" s="181"/>
      <c r="NRB135" s="181"/>
      <c r="NRC135" s="239"/>
      <c r="NRD135" s="181"/>
      <c r="NRE135" s="181"/>
      <c r="NRF135" s="239"/>
      <c r="NRG135" s="181"/>
      <c r="NRH135" s="181"/>
      <c r="NRI135" s="239"/>
      <c r="NRJ135" s="181"/>
      <c r="NRK135" s="181"/>
      <c r="NRL135" s="239"/>
      <c r="NRM135" s="181"/>
      <c r="NRN135" s="181"/>
      <c r="NRO135" s="239"/>
      <c r="NRP135" s="181"/>
      <c r="NRQ135" s="181"/>
      <c r="NRR135" s="239"/>
      <c r="NRS135" s="181"/>
      <c r="NRT135" s="181"/>
      <c r="NRU135" s="239"/>
      <c r="NRV135" s="181"/>
      <c r="NRW135" s="181"/>
      <c r="NRX135" s="239"/>
      <c r="NRY135" s="181"/>
      <c r="NRZ135" s="181"/>
      <c r="NSA135" s="239"/>
      <c r="NSB135" s="181"/>
      <c r="NSC135" s="181"/>
      <c r="NSD135" s="239"/>
      <c r="NSE135" s="181"/>
      <c r="NSF135" s="181"/>
      <c r="NSG135" s="239"/>
      <c r="NSH135" s="181"/>
      <c r="NSI135" s="181"/>
      <c r="NSJ135" s="239"/>
      <c r="NSK135" s="181"/>
      <c r="NSL135" s="181"/>
      <c r="NSM135" s="239"/>
      <c r="NSN135" s="181"/>
      <c r="NSO135" s="181"/>
      <c r="NSP135" s="239"/>
      <c r="NSQ135" s="181"/>
      <c r="NSR135" s="181"/>
      <c r="NSS135" s="239"/>
      <c r="NST135" s="181"/>
      <c r="NSU135" s="181"/>
      <c r="NSV135" s="239"/>
      <c r="NSW135" s="181"/>
      <c r="NSX135" s="181"/>
      <c r="NSY135" s="239"/>
      <c r="NSZ135" s="181"/>
      <c r="NTA135" s="181"/>
      <c r="NTB135" s="239"/>
      <c r="NTC135" s="181"/>
      <c r="NTD135" s="181"/>
      <c r="NTE135" s="239"/>
      <c r="NTF135" s="181"/>
      <c r="NTG135" s="181"/>
      <c r="NTH135" s="239"/>
      <c r="NTI135" s="181"/>
      <c r="NTJ135" s="181"/>
      <c r="NTK135" s="239"/>
      <c r="NTL135" s="181"/>
      <c r="NTM135" s="181"/>
      <c r="NTN135" s="239"/>
      <c r="NTO135" s="181"/>
      <c r="NTP135" s="181"/>
      <c r="NTQ135" s="239"/>
      <c r="NTR135" s="181"/>
      <c r="NTS135" s="181"/>
      <c r="NTT135" s="239"/>
      <c r="NTU135" s="181"/>
      <c r="NTV135" s="181"/>
      <c r="NTW135" s="239"/>
      <c r="NTX135" s="181"/>
      <c r="NTY135" s="181"/>
      <c r="NTZ135" s="239"/>
      <c r="NUA135" s="181"/>
      <c r="NUB135" s="181"/>
      <c r="NUC135" s="239"/>
      <c r="NUD135" s="181"/>
      <c r="NUE135" s="181"/>
      <c r="NUF135" s="239"/>
      <c r="NUG135" s="181"/>
      <c r="NUH135" s="181"/>
      <c r="NUI135" s="239"/>
      <c r="NUJ135" s="181"/>
      <c r="NUK135" s="181"/>
      <c r="NUL135" s="239"/>
      <c r="NUM135" s="181"/>
      <c r="NUN135" s="181"/>
      <c r="NUO135" s="239"/>
      <c r="NUP135" s="181"/>
      <c r="NUQ135" s="181"/>
      <c r="NUR135" s="239"/>
      <c r="NUS135" s="181"/>
      <c r="NUT135" s="181"/>
      <c r="NUU135" s="239"/>
      <c r="NUV135" s="181"/>
      <c r="NUW135" s="181"/>
      <c r="NUX135" s="239"/>
      <c r="NUY135" s="181"/>
      <c r="NUZ135" s="181"/>
      <c r="NVA135" s="239"/>
      <c r="NVB135" s="181"/>
      <c r="NVC135" s="181"/>
      <c r="NVD135" s="239"/>
      <c r="NVE135" s="181"/>
      <c r="NVF135" s="181"/>
      <c r="NVG135" s="239"/>
      <c r="NVH135" s="181"/>
      <c r="NVI135" s="181"/>
      <c r="NVJ135" s="239"/>
      <c r="NVK135" s="181"/>
      <c r="NVL135" s="181"/>
      <c r="NVM135" s="239"/>
      <c r="NVN135" s="181"/>
      <c r="NVO135" s="181"/>
      <c r="NVP135" s="239"/>
      <c r="NVQ135" s="181"/>
      <c r="NVR135" s="181"/>
      <c r="NVS135" s="239"/>
      <c r="NVT135" s="181"/>
      <c r="NVU135" s="181"/>
      <c r="NVV135" s="239"/>
      <c r="NVW135" s="181"/>
      <c r="NVX135" s="181"/>
      <c r="NVY135" s="239"/>
      <c r="NVZ135" s="181"/>
      <c r="NWA135" s="181"/>
      <c r="NWB135" s="239"/>
      <c r="NWC135" s="181"/>
      <c r="NWD135" s="181"/>
      <c r="NWE135" s="239"/>
      <c r="NWF135" s="181"/>
      <c r="NWG135" s="181"/>
      <c r="NWH135" s="239"/>
      <c r="NWI135" s="181"/>
      <c r="NWJ135" s="181"/>
      <c r="NWK135" s="239"/>
      <c r="NWL135" s="181"/>
      <c r="NWM135" s="181"/>
      <c r="NWN135" s="239"/>
      <c r="NWO135" s="181"/>
      <c r="NWP135" s="181"/>
      <c r="NWQ135" s="239"/>
      <c r="NWR135" s="181"/>
      <c r="NWS135" s="181"/>
      <c r="NWT135" s="239"/>
      <c r="NWU135" s="181"/>
      <c r="NWV135" s="181"/>
      <c r="NWW135" s="239"/>
      <c r="NWX135" s="181"/>
      <c r="NWY135" s="181"/>
      <c r="NWZ135" s="239"/>
      <c r="NXA135" s="181"/>
      <c r="NXB135" s="181"/>
      <c r="NXC135" s="239"/>
      <c r="NXD135" s="181"/>
      <c r="NXE135" s="181"/>
      <c r="NXF135" s="239"/>
      <c r="NXG135" s="181"/>
      <c r="NXH135" s="181"/>
      <c r="NXI135" s="239"/>
      <c r="NXJ135" s="181"/>
      <c r="NXK135" s="181"/>
      <c r="NXL135" s="239"/>
      <c r="NXM135" s="181"/>
      <c r="NXN135" s="181"/>
      <c r="NXO135" s="239"/>
      <c r="NXP135" s="181"/>
      <c r="NXQ135" s="181"/>
      <c r="NXR135" s="239"/>
      <c r="NXS135" s="181"/>
      <c r="NXT135" s="181"/>
      <c r="NXU135" s="239"/>
      <c r="NXV135" s="181"/>
      <c r="NXW135" s="181"/>
      <c r="NXX135" s="239"/>
      <c r="NXY135" s="181"/>
      <c r="NXZ135" s="181"/>
      <c r="NYA135" s="239"/>
      <c r="NYB135" s="181"/>
      <c r="NYC135" s="181"/>
      <c r="NYD135" s="239"/>
      <c r="NYE135" s="181"/>
      <c r="NYF135" s="181"/>
      <c r="NYG135" s="239"/>
      <c r="NYH135" s="181"/>
      <c r="NYI135" s="181"/>
      <c r="NYJ135" s="239"/>
      <c r="NYK135" s="181"/>
      <c r="NYL135" s="181"/>
      <c r="NYM135" s="239"/>
      <c r="NYN135" s="181"/>
      <c r="NYO135" s="181"/>
      <c r="NYP135" s="239"/>
      <c r="NYQ135" s="181"/>
      <c r="NYR135" s="181"/>
      <c r="NYS135" s="239"/>
      <c r="NYT135" s="181"/>
      <c r="NYU135" s="181"/>
      <c r="NYV135" s="239"/>
      <c r="NYW135" s="181"/>
      <c r="NYX135" s="181"/>
      <c r="NYY135" s="239"/>
      <c r="NYZ135" s="181"/>
      <c r="NZA135" s="181"/>
      <c r="NZB135" s="239"/>
      <c r="NZC135" s="181"/>
      <c r="NZD135" s="181"/>
      <c r="NZE135" s="239"/>
      <c r="NZF135" s="181"/>
      <c r="NZG135" s="181"/>
      <c r="NZH135" s="239"/>
      <c r="NZI135" s="181"/>
      <c r="NZJ135" s="181"/>
      <c r="NZK135" s="239"/>
      <c r="NZL135" s="181"/>
      <c r="NZM135" s="181"/>
      <c r="NZN135" s="239"/>
      <c r="NZO135" s="181"/>
      <c r="NZP135" s="181"/>
      <c r="NZQ135" s="239"/>
      <c r="NZR135" s="181"/>
      <c r="NZS135" s="181"/>
      <c r="NZT135" s="239"/>
      <c r="NZU135" s="181"/>
      <c r="NZV135" s="181"/>
      <c r="NZW135" s="239"/>
      <c r="NZX135" s="181"/>
      <c r="NZY135" s="181"/>
      <c r="NZZ135" s="239"/>
      <c r="OAA135" s="181"/>
      <c r="OAB135" s="181"/>
      <c r="OAC135" s="239"/>
      <c r="OAD135" s="181"/>
      <c r="OAE135" s="181"/>
      <c r="OAF135" s="239"/>
      <c r="OAG135" s="181"/>
      <c r="OAH135" s="181"/>
      <c r="OAI135" s="239"/>
      <c r="OAJ135" s="181"/>
      <c r="OAK135" s="181"/>
      <c r="OAL135" s="239"/>
      <c r="OAM135" s="181"/>
      <c r="OAN135" s="181"/>
      <c r="OAO135" s="239"/>
      <c r="OAP135" s="181"/>
      <c r="OAQ135" s="181"/>
      <c r="OAR135" s="239"/>
      <c r="OAS135" s="181"/>
      <c r="OAT135" s="181"/>
      <c r="OAU135" s="239"/>
      <c r="OAV135" s="181"/>
      <c r="OAW135" s="181"/>
      <c r="OAX135" s="239"/>
      <c r="OAY135" s="181"/>
      <c r="OAZ135" s="181"/>
      <c r="OBA135" s="239"/>
      <c r="OBB135" s="181"/>
      <c r="OBC135" s="181"/>
      <c r="OBD135" s="239"/>
      <c r="OBE135" s="181"/>
      <c r="OBF135" s="181"/>
      <c r="OBG135" s="239"/>
      <c r="OBH135" s="181"/>
      <c r="OBI135" s="181"/>
      <c r="OBJ135" s="239"/>
      <c r="OBK135" s="181"/>
      <c r="OBL135" s="181"/>
      <c r="OBM135" s="239"/>
      <c r="OBN135" s="181"/>
      <c r="OBO135" s="181"/>
      <c r="OBP135" s="239"/>
      <c r="OBQ135" s="181"/>
      <c r="OBR135" s="181"/>
      <c r="OBS135" s="239"/>
      <c r="OBT135" s="181"/>
      <c r="OBU135" s="181"/>
      <c r="OBV135" s="239"/>
      <c r="OBW135" s="181"/>
      <c r="OBX135" s="181"/>
      <c r="OBY135" s="239"/>
      <c r="OBZ135" s="181"/>
      <c r="OCA135" s="181"/>
      <c r="OCB135" s="239"/>
      <c r="OCC135" s="181"/>
      <c r="OCD135" s="181"/>
      <c r="OCE135" s="239"/>
      <c r="OCF135" s="181"/>
      <c r="OCG135" s="181"/>
      <c r="OCH135" s="239"/>
      <c r="OCI135" s="181"/>
      <c r="OCJ135" s="181"/>
      <c r="OCK135" s="239"/>
      <c r="OCL135" s="181"/>
      <c r="OCM135" s="181"/>
      <c r="OCN135" s="239"/>
      <c r="OCO135" s="181"/>
      <c r="OCP135" s="181"/>
      <c r="OCQ135" s="239"/>
      <c r="OCR135" s="181"/>
      <c r="OCS135" s="181"/>
      <c r="OCT135" s="239"/>
      <c r="OCU135" s="181"/>
      <c r="OCV135" s="181"/>
      <c r="OCW135" s="239"/>
      <c r="OCX135" s="181"/>
      <c r="OCY135" s="181"/>
      <c r="OCZ135" s="239"/>
      <c r="ODA135" s="181"/>
      <c r="ODB135" s="181"/>
      <c r="ODC135" s="239"/>
      <c r="ODD135" s="181"/>
      <c r="ODE135" s="181"/>
      <c r="ODF135" s="239"/>
      <c r="ODG135" s="181"/>
      <c r="ODH135" s="181"/>
      <c r="ODI135" s="239"/>
      <c r="ODJ135" s="181"/>
      <c r="ODK135" s="181"/>
      <c r="ODL135" s="239"/>
      <c r="ODM135" s="181"/>
      <c r="ODN135" s="181"/>
      <c r="ODO135" s="239"/>
      <c r="ODP135" s="181"/>
      <c r="ODQ135" s="181"/>
      <c r="ODR135" s="239"/>
      <c r="ODS135" s="181"/>
      <c r="ODT135" s="181"/>
      <c r="ODU135" s="239"/>
      <c r="ODV135" s="181"/>
      <c r="ODW135" s="181"/>
      <c r="ODX135" s="239"/>
      <c r="ODY135" s="181"/>
      <c r="ODZ135" s="181"/>
      <c r="OEA135" s="239"/>
      <c r="OEB135" s="181"/>
      <c r="OEC135" s="181"/>
      <c r="OED135" s="239"/>
      <c r="OEE135" s="181"/>
      <c r="OEF135" s="181"/>
      <c r="OEG135" s="239"/>
      <c r="OEH135" s="181"/>
      <c r="OEI135" s="181"/>
      <c r="OEJ135" s="239"/>
      <c r="OEK135" s="181"/>
      <c r="OEL135" s="181"/>
      <c r="OEM135" s="239"/>
      <c r="OEN135" s="181"/>
      <c r="OEO135" s="181"/>
      <c r="OEP135" s="239"/>
      <c r="OEQ135" s="181"/>
      <c r="OER135" s="181"/>
      <c r="OES135" s="239"/>
      <c r="OET135" s="181"/>
      <c r="OEU135" s="181"/>
      <c r="OEV135" s="239"/>
      <c r="OEW135" s="181"/>
      <c r="OEX135" s="181"/>
      <c r="OEY135" s="239"/>
      <c r="OEZ135" s="181"/>
      <c r="OFA135" s="181"/>
      <c r="OFB135" s="239"/>
      <c r="OFC135" s="181"/>
      <c r="OFD135" s="181"/>
      <c r="OFE135" s="239"/>
      <c r="OFF135" s="181"/>
      <c r="OFG135" s="181"/>
      <c r="OFH135" s="239"/>
      <c r="OFI135" s="181"/>
      <c r="OFJ135" s="181"/>
      <c r="OFK135" s="239"/>
      <c r="OFL135" s="181"/>
      <c r="OFM135" s="181"/>
      <c r="OFN135" s="239"/>
      <c r="OFO135" s="181"/>
      <c r="OFP135" s="181"/>
      <c r="OFQ135" s="239"/>
      <c r="OFR135" s="181"/>
      <c r="OFS135" s="181"/>
      <c r="OFT135" s="239"/>
      <c r="OFU135" s="181"/>
      <c r="OFV135" s="181"/>
      <c r="OFW135" s="239"/>
      <c r="OFX135" s="181"/>
      <c r="OFY135" s="181"/>
      <c r="OFZ135" s="239"/>
      <c r="OGA135" s="181"/>
      <c r="OGB135" s="181"/>
      <c r="OGC135" s="239"/>
      <c r="OGD135" s="181"/>
      <c r="OGE135" s="181"/>
      <c r="OGF135" s="239"/>
      <c r="OGG135" s="181"/>
      <c r="OGH135" s="181"/>
      <c r="OGI135" s="239"/>
      <c r="OGJ135" s="181"/>
      <c r="OGK135" s="181"/>
      <c r="OGL135" s="239"/>
      <c r="OGM135" s="181"/>
      <c r="OGN135" s="181"/>
      <c r="OGO135" s="239"/>
      <c r="OGP135" s="181"/>
      <c r="OGQ135" s="181"/>
      <c r="OGR135" s="239"/>
      <c r="OGS135" s="181"/>
      <c r="OGT135" s="181"/>
      <c r="OGU135" s="239"/>
      <c r="OGV135" s="181"/>
      <c r="OGW135" s="181"/>
      <c r="OGX135" s="239"/>
      <c r="OGY135" s="181"/>
      <c r="OGZ135" s="181"/>
      <c r="OHA135" s="239"/>
      <c r="OHB135" s="181"/>
      <c r="OHC135" s="181"/>
      <c r="OHD135" s="239"/>
      <c r="OHE135" s="181"/>
      <c r="OHF135" s="181"/>
      <c r="OHG135" s="239"/>
      <c r="OHH135" s="181"/>
      <c r="OHI135" s="181"/>
      <c r="OHJ135" s="239"/>
      <c r="OHK135" s="181"/>
      <c r="OHL135" s="181"/>
      <c r="OHM135" s="239"/>
      <c r="OHN135" s="181"/>
      <c r="OHO135" s="181"/>
      <c r="OHP135" s="239"/>
      <c r="OHQ135" s="181"/>
      <c r="OHR135" s="181"/>
      <c r="OHS135" s="239"/>
      <c r="OHT135" s="181"/>
      <c r="OHU135" s="181"/>
      <c r="OHV135" s="239"/>
      <c r="OHW135" s="181"/>
      <c r="OHX135" s="181"/>
      <c r="OHY135" s="239"/>
      <c r="OHZ135" s="181"/>
      <c r="OIA135" s="181"/>
      <c r="OIB135" s="239"/>
      <c r="OIC135" s="181"/>
      <c r="OID135" s="181"/>
      <c r="OIE135" s="239"/>
      <c r="OIF135" s="181"/>
      <c r="OIG135" s="181"/>
      <c r="OIH135" s="239"/>
      <c r="OII135" s="181"/>
      <c r="OIJ135" s="181"/>
      <c r="OIK135" s="239"/>
      <c r="OIL135" s="181"/>
      <c r="OIM135" s="181"/>
      <c r="OIN135" s="239"/>
      <c r="OIO135" s="181"/>
      <c r="OIP135" s="181"/>
      <c r="OIQ135" s="239"/>
      <c r="OIR135" s="181"/>
      <c r="OIS135" s="181"/>
      <c r="OIT135" s="239"/>
      <c r="OIU135" s="181"/>
      <c r="OIV135" s="181"/>
      <c r="OIW135" s="239"/>
      <c r="OIX135" s="181"/>
      <c r="OIY135" s="181"/>
      <c r="OIZ135" s="239"/>
      <c r="OJA135" s="181"/>
      <c r="OJB135" s="181"/>
      <c r="OJC135" s="239"/>
      <c r="OJD135" s="181"/>
      <c r="OJE135" s="181"/>
      <c r="OJF135" s="239"/>
      <c r="OJG135" s="181"/>
      <c r="OJH135" s="181"/>
      <c r="OJI135" s="239"/>
      <c r="OJJ135" s="181"/>
      <c r="OJK135" s="181"/>
      <c r="OJL135" s="239"/>
      <c r="OJM135" s="181"/>
      <c r="OJN135" s="181"/>
      <c r="OJO135" s="239"/>
      <c r="OJP135" s="181"/>
      <c r="OJQ135" s="181"/>
      <c r="OJR135" s="239"/>
      <c r="OJS135" s="181"/>
      <c r="OJT135" s="181"/>
      <c r="OJU135" s="239"/>
      <c r="OJV135" s="181"/>
      <c r="OJW135" s="181"/>
      <c r="OJX135" s="239"/>
      <c r="OJY135" s="181"/>
      <c r="OJZ135" s="181"/>
      <c r="OKA135" s="239"/>
      <c r="OKB135" s="181"/>
      <c r="OKC135" s="181"/>
      <c r="OKD135" s="239"/>
      <c r="OKE135" s="181"/>
      <c r="OKF135" s="181"/>
      <c r="OKG135" s="239"/>
      <c r="OKH135" s="181"/>
      <c r="OKI135" s="181"/>
      <c r="OKJ135" s="239"/>
      <c r="OKK135" s="181"/>
      <c r="OKL135" s="181"/>
      <c r="OKM135" s="239"/>
      <c r="OKN135" s="181"/>
      <c r="OKO135" s="181"/>
      <c r="OKP135" s="239"/>
      <c r="OKQ135" s="181"/>
      <c r="OKR135" s="181"/>
      <c r="OKS135" s="239"/>
      <c r="OKT135" s="181"/>
      <c r="OKU135" s="181"/>
      <c r="OKV135" s="239"/>
      <c r="OKW135" s="181"/>
      <c r="OKX135" s="181"/>
      <c r="OKY135" s="239"/>
      <c r="OKZ135" s="181"/>
      <c r="OLA135" s="181"/>
      <c r="OLB135" s="239"/>
      <c r="OLC135" s="181"/>
      <c r="OLD135" s="181"/>
      <c r="OLE135" s="239"/>
      <c r="OLF135" s="181"/>
      <c r="OLG135" s="181"/>
      <c r="OLH135" s="239"/>
      <c r="OLI135" s="181"/>
      <c r="OLJ135" s="181"/>
      <c r="OLK135" s="239"/>
      <c r="OLL135" s="181"/>
      <c r="OLM135" s="181"/>
      <c r="OLN135" s="239"/>
      <c r="OLO135" s="181"/>
      <c r="OLP135" s="181"/>
      <c r="OLQ135" s="239"/>
      <c r="OLR135" s="181"/>
      <c r="OLS135" s="181"/>
      <c r="OLT135" s="239"/>
      <c r="OLU135" s="181"/>
      <c r="OLV135" s="181"/>
      <c r="OLW135" s="239"/>
      <c r="OLX135" s="181"/>
      <c r="OLY135" s="181"/>
      <c r="OLZ135" s="239"/>
      <c r="OMA135" s="181"/>
      <c r="OMB135" s="181"/>
      <c r="OMC135" s="239"/>
      <c r="OMD135" s="181"/>
      <c r="OME135" s="181"/>
      <c r="OMF135" s="239"/>
      <c r="OMG135" s="181"/>
      <c r="OMH135" s="181"/>
      <c r="OMI135" s="239"/>
      <c r="OMJ135" s="181"/>
      <c r="OMK135" s="181"/>
      <c r="OML135" s="239"/>
      <c r="OMM135" s="181"/>
      <c r="OMN135" s="181"/>
      <c r="OMO135" s="239"/>
      <c r="OMP135" s="181"/>
      <c r="OMQ135" s="181"/>
      <c r="OMR135" s="239"/>
      <c r="OMS135" s="181"/>
      <c r="OMT135" s="181"/>
      <c r="OMU135" s="239"/>
      <c r="OMV135" s="181"/>
      <c r="OMW135" s="181"/>
      <c r="OMX135" s="239"/>
      <c r="OMY135" s="181"/>
      <c r="OMZ135" s="181"/>
      <c r="ONA135" s="239"/>
      <c r="ONB135" s="181"/>
      <c r="ONC135" s="181"/>
      <c r="OND135" s="239"/>
      <c r="ONE135" s="181"/>
      <c r="ONF135" s="181"/>
      <c r="ONG135" s="239"/>
      <c r="ONH135" s="181"/>
      <c r="ONI135" s="181"/>
      <c r="ONJ135" s="239"/>
      <c r="ONK135" s="181"/>
      <c r="ONL135" s="181"/>
      <c r="ONM135" s="239"/>
      <c r="ONN135" s="181"/>
      <c r="ONO135" s="181"/>
      <c r="ONP135" s="239"/>
      <c r="ONQ135" s="181"/>
      <c r="ONR135" s="181"/>
      <c r="ONS135" s="239"/>
      <c r="ONT135" s="181"/>
      <c r="ONU135" s="181"/>
      <c r="ONV135" s="239"/>
      <c r="ONW135" s="181"/>
      <c r="ONX135" s="181"/>
      <c r="ONY135" s="239"/>
      <c r="ONZ135" s="181"/>
      <c r="OOA135" s="181"/>
      <c r="OOB135" s="239"/>
      <c r="OOC135" s="181"/>
      <c r="OOD135" s="181"/>
      <c r="OOE135" s="239"/>
      <c r="OOF135" s="181"/>
      <c r="OOG135" s="181"/>
      <c r="OOH135" s="239"/>
      <c r="OOI135" s="181"/>
      <c r="OOJ135" s="181"/>
      <c r="OOK135" s="239"/>
      <c r="OOL135" s="181"/>
      <c r="OOM135" s="181"/>
      <c r="OON135" s="239"/>
      <c r="OOO135" s="181"/>
      <c r="OOP135" s="181"/>
      <c r="OOQ135" s="239"/>
      <c r="OOR135" s="181"/>
      <c r="OOS135" s="181"/>
      <c r="OOT135" s="239"/>
      <c r="OOU135" s="181"/>
      <c r="OOV135" s="181"/>
      <c r="OOW135" s="239"/>
      <c r="OOX135" s="181"/>
      <c r="OOY135" s="181"/>
      <c r="OOZ135" s="239"/>
      <c r="OPA135" s="181"/>
      <c r="OPB135" s="181"/>
      <c r="OPC135" s="239"/>
      <c r="OPD135" s="181"/>
      <c r="OPE135" s="181"/>
      <c r="OPF135" s="239"/>
      <c r="OPG135" s="181"/>
      <c r="OPH135" s="181"/>
      <c r="OPI135" s="239"/>
      <c r="OPJ135" s="181"/>
      <c r="OPK135" s="181"/>
      <c r="OPL135" s="239"/>
      <c r="OPM135" s="181"/>
      <c r="OPN135" s="181"/>
      <c r="OPO135" s="239"/>
      <c r="OPP135" s="181"/>
      <c r="OPQ135" s="181"/>
      <c r="OPR135" s="239"/>
      <c r="OPS135" s="181"/>
      <c r="OPT135" s="181"/>
      <c r="OPU135" s="239"/>
      <c r="OPV135" s="181"/>
      <c r="OPW135" s="181"/>
      <c r="OPX135" s="239"/>
      <c r="OPY135" s="181"/>
      <c r="OPZ135" s="181"/>
      <c r="OQA135" s="239"/>
      <c r="OQB135" s="181"/>
      <c r="OQC135" s="181"/>
      <c r="OQD135" s="239"/>
      <c r="OQE135" s="181"/>
      <c r="OQF135" s="181"/>
      <c r="OQG135" s="239"/>
      <c r="OQH135" s="181"/>
      <c r="OQI135" s="181"/>
      <c r="OQJ135" s="239"/>
      <c r="OQK135" s="181"/>
      <c r="OQL135" s="181"/>
      <c r="OQM135" s="239"/>
      <c r="OQN135" s="181"/>
      <c r="OQO135" s="181"/>
      <c r="OQP135" s="239"/>
      <c r="OQQ135" s="181"/>
      <c r="OQR135" s="181"/>
      <c r="OQS135" s="239"/>
      <c r="OQT135" s="181"/>
      <c r="OQU135" s="181"/>
      <c r="OQV135" s="239"/>
      <c r="OQW135" s="181"/>
      <c r="OQX135" s="181"/>
      <c r="OQY135" s="239"/>
      <c r="OQZ135" s="181"/>
      <c r="ORA135" s="181"/>
      <c r="ORB135" s="239"/>
      <c r="ORC135" s="181"/>
      <c r="ORD135" s="181"/>
      <c r="ORE135" s="239"/>
      <c r="ORF135" s="181"/>
      <c r="ORG135" s="181"/>
      <c r="ORH135" s="239"/>
      <c r="ORI135" s="181"/>
      <c r="ORJ135" s="181"/>
      <c r="ORK135" s="239"/>
      <c r="ORL135" s="181"/>
      <c r="ORM135" s="181"/>
      <c r="ORN135" s="239"/>
      <c r="ORO135" s="181"/>
      <c r="ORP135" s="181"/>
      <c r="ORQ135" s="239"/>
      <c r="ORR135" s="181"/>
      <c r="ORS135" s="181"/>
      <c r="ORT135" s="239"/>
      <c r="ORU135" s="181"/>
      <c r="ORV135" s="181"/>
      <c r="ORW135" s="239"/>
      <c r="ORX135" s="181"/>
      <c r="ORY135" s="181"/>
      <c r="ORZ135" s="239"/>
      <c r="OSA135" s="181"/>
      <c r="OSB135" s="181"/>
      <c r="OSC135" s="239"/>
      <c r="OSD135" s="181"/>
      <c r="OSE135" s="181"/>
      <c r="OSF135" s="239"/>
      <c r="OSG135" s="181"/>
      <c r="OSH135" s="181"/>
      <c r="OSI135" s="239"/>
      <c r="OSJ135" s="181"/>
      <c r="OSK135" s="181"/>
      <c r="OSL135" s="239"/>
      <c r="OSM135" s="181"/>
      <c r="OSN135" s="181"/>
      <c r="OSO135" s="239"/>
      <c r="OSP135" s="181"/>
      <c r="OSQ135" s="181"/>
      <c r="OSR135" s="239"/>
      <c r="OSS135" s="181"/>
      <c r="OST135" s="181"/>
      <c r="OSU135" s="239"/>
      <c r="OSV135" s="181"/>
      <c r="OSW135" s="181"/>
      <c r="OSX135" s="239"/>
      <c r="OSY135" s="181"/>
      <c r="OSZ135" s="181"/>
      <c r="OTA135" s="239"/>
      <c r="OTB135" s="181"/>
      <c r="OTC135" s="181"/>
      <c r="OTD135" s="239"/>
      <c r="OTE135" s="181"/>
      <c r="OTF135" s="181"/>
      <c r="OTG135" s="239"/>
      <c r="OTH135" s="181"/>
      <c r="OTI135" s="181"/>
      <c r="OTJ135" s="239"/>
      <c r="OTK135" s="181"/>
      <c r="OTL135" s="181"/>
      <c r="OTM135" s="239"/>
      <c r="OTN135" s="181"/>
      <c r="OTO135" s="181"/>
      <c r="OTP135" s="239"/>
      <c r="OTQ135" s="181"/>
      <c r="OTR135" s="181"/>
      <c r="OTS135" s="239"/>
      <c r="OTT135" s="181"/>
      <c r="OTU135" s="181"/>
      <c r="OTV135" s="239"/>
      <c r="OTW135" s="181"/>
      <c r="OTX135" s="181"/>
      <c r="OTY135" s="239"/>
      <c r="OTZ135" s="181"/>
      <c r="OUA135" s="181"/>
      <c r="OUB135" s="239"/>
      <c r="OUC135" s="181"/>
      <c r="OUD135" s="181"/>
      <c r="OUE135" s="239"/>
      <c r="OUF135" s="181"/>
      <c r="OUG135" s="181"/>
      <c r="OUH135" s="239"/>
      <c r="OUI135" s="181"/>
      <c r="OUJ135" s="181"/>
      <c r="OUK135" s="239"/>
      <c r="OUL135" s="181"/>
      <c r="OUM135" s="181"/>
      <c r="OUN135" s="239"/>
      <c r="OUO135" s="181"/>
      <c r="OUP135" s="181"/>
      <c r="OUQ135" s="239"/>
      <c r="OUR135" s="181"/>
      <c r="OUS135" s="181"/>
      <c r="OUT135" s="239"/>
      <c r="OUU135" s="181"/>
      <c r="OUV135" s="181"/>
      <c r="OUW135" s="239"/>
      <c r="OUX135" s="181"/>
      <c r="OUY135" s="181"/>
      <c r="OUZ135" s="239"/>
      <c r="OVA135" s="181"/>
      <c r="OVB135" s="181"/>
      <c r="OVC135" s="239"/>
      <c r="OVD135" s="181"/>
      <c r="OVE135" s="181"/>
      <c r="OVF135" s="239"/>
      <c r="OVG135" s="181"/>
      <c r="OVH135" s="181"/>
      <c r="OVI135" s="239"/>
      <c r="OVJ135" s="181"/>
      <c r="OVK135" s="181"/>
      <c r="OVL135" s="239"/>
      <c r="OVM135" s="181"/>
      <c r="OVN135" s="181"/>
      <c r="OVO135" s="239"/>
      <c r="OVP135" s="181"/>
      <c r="OVQ135" s="181"/>
      <c r="OVR135" s="239"/>
      <c r="OVS135" s="181"/>
      <c r="OVT135" s="181"/>
      <c r="OVU135" s="239"/>
      <c r="OVV135" s="181"/>
      <c r="OVW135" s="181"/>
      <c r="OVX135" s="239"/>
      <c r="OVY135" s="181"/>
      <c r="OVZ135" s="181"/>
      <c r="OWA135" s="239"/>
      <c r="OWB135" s="181"/>
      <c r="OWC135" s="181"/>
      <c r="OWD135" s="239"/>
      <c r="OWE135" s="181"/>
      <c r="OWF135" s="181"/>
      <c r="OWG135" s="239"/>
      <c r="OWH135" s="181"/>
      <c r="OWI135" s="181"/>
      <c r="OWJ135" s="239"/>
      <c r="OWK135" s="181"/>
      <c r="OWL135" s="181"/>
      <c r="OWM135" s="239"/>
      <c r="OWN135" s="181"/>
      <c r="OWO135" s="181"/>
      <c r="OWP135" s="239"/>
      <c r="OWQ135" s="181"/>
      <c r="OWR135" s="181"/>
      <c r="OWS135" s="239"/>
      <c r="OWT135" s="181"/>
      <c r="OWU135" s="181"/>
      <c r="OWV135" s="239"/>
      <c r="OWW135" s="181"/>
      <c r="OWX135" s="181"/>
      <c r="OWY135" s="239"/>
      <c r="OWZ135" s="181"/>
      <c r="OXA135" s="181"/>
      <c r="OXB135" s="239"/>
      <c r="OXC135" s="181"/>
      <c r="OXD135" s="181"/>
      <c r="OXE135" s="239"/>
      <c r="OXF135" s="181"/>
      <c r="OXG135" s="181"/>
      <c r="OXH135" s="239"/>
      <c r="OXI135" s="181"/>
      <c r="OXJ135" s="181"/>
      <c r="OXK135" s="239"/>
      <c r="OXL135" s="181"/>
      <c r="OXM135" s="181"/>
      <c r="OXN135" s="239"/>
      <c r="OXO135" s="181"/>
      <c r="OXP135" s="181"/>
      <c r="OXQ135" s="239"/>
      <c r="OXR135" s="181"/>
      <c r="OXS135" s="181"/>
      <c r="OXT135" s="239"/>
      <c r="OXU135" s="181"/>
      <c r="OXV135" s="181"/>
      <c r="OXW135" s="239"/>
      <c r="OXX135" s="181"/>
      <c r="OXY135" s="181"/>
      <c r="OXZ135" s="239"/>
      <c r="OYA135" s="181"/>
      <c r="OYB135" s="181"/>
      <c r="OYC135" s="239"/>
      <c r="OYD135" s="181"/>
      <c r="OYE135" s="181"/>
      <c r="OYF135" s="239"/>
      <c r="OYG135" s="181"/>
      <c r="OYH135" s="181"/>
      <c r="OYI135" s="239"/>
      <c r="OYJ135" s="181"/>
      <c r="OYK135" s="181"/>
      <c r="OYL135" s="239"/>
      <c r="OYM135" s="181"/>
      <c r="OYN135" s="181"/>
      <c r="OYO135" s="239"/>
      <c r="OYP135" s="181"/>
      <c r="OYQ135" s="181"/>
      <c r="OYR135" s="239"/>
      <c r="OYS135" s="181"/>
      <c r="OYT135" s="181"/>
      <c r="OYU135" s="239"/>
      <c r="OYV135" s="181"/>
      <c r="OYW135" s="181"/>
      <c r="OYX135" s="239"/>
      <c r="OYY135" s="181"/>
      <c r="OYZ135" s="181"/>
      <c r="OZA135" s="239"/>
      <c r="OZB135" s="181"/>
      <c r="OZC135" s="181"/>
      <c r="OZD135" s="239"/>
      <c r="OZE135" s="181"/>
      <c r="OZF135" s="181"/>
      <c r="OZG135" s="239"/>
      <c r="OZH135" s="181"/>
      <c r="OZI135" s="181"/>
      <c r="OZJ135" s="239"/>
      <c r="OZK135" s="181"/>
      <c r="OZL135" s="181"/>
      <c r="OZM135" s="239"/>
      <c r="OZN135" s="181"/>
      <c r="OZO135" s="181"/>
      <c r="OZP135" s="239"/>
      <c r="OZQ135" s="181"/>
      <c r="OZR135" s="181"/>
      <c r="OZS135" s="239"/>
      <c r="OZT135" s="181"/>
      <c r="OZU135" s="181"/>
      <c r="OZV135" s="239"/>
      <c r="OZW135" s="181"/>
      <c r="OZX135" s="181"/>
      <c r="OZY135" s="239"/>
      <c r="OZZ135" s="181"/>
      <c r="PAA135" s="181"/>
      <c r="PAB135" s="239"/>
      <c r="PAC135" s="181"/>
      <c r="PAD135" s="181"/>
      <c r="PAE135" s="239"/>
      <c r="PAF135" s="181"/>
      <c r="PAG135" s="181"/>
      <c r="PAH135" s="239"/>
      <c r="PAI135" s="181"/>
      <c r="PAJ135" s="181"/>
      <c r="PAK135" s="239"/>
      <c r="PAL135" s="181"/>
      <c r="PAM135" s="181"/>
      <c r="PAN135" s="239"/>
      <c r="PAO135" s="181"/>
      <c r="PAP135" s="181"/>
      <c r="PAQ135" s="239"/>
      <c r="PAR135" s="181"/>
      <c r="PAS135" s="181"/>
      <c r="PAT135" s="239"/>
      <c r="PAU135" s="181"/>
      <c r="PAV135" s="181"/>
      <c r="PAW135" s="239"/>
      <c r="PAX135" s="181"/>
      <c r="PAY135" s="181"/>
      <c r="PAZ135" s="239"/>
      <c r="PBA135" s="181"/>
      <c r="PBB135" s="181"/>
      <c r="PBC135" s="239"/>
      <c r="PBD135" s="181"/>
      <c r="PBE135" s="181"/>
      <c r="PBF135" s="239"/>
      <c r="PBG135" s="181"/>
      <c r="PBH135" s="181"/>
      <c r="PBI135" s="239"/>
      <c r="PBJ135" s="181"/>
      <c r="PBK135" s="181"/>
      <c r="PBL135" s="239"/>
      <c r="PBM135" s="181"/>
      <c r="PBN135" s="181"/>
      <c r="PBO135" s="239"/>
      <c r="PBP135" s="181"/>
      <c r="PBQ135" s="181"/>
      <c r="PBR135" s="239"/>
      <c r="PBS135" s="181"/>
      <c r="PBT135" s="181"/>
      <c r="PBU135" s="239"/>
      <c r="PBV135" s="181"/>
      <c r="PBW135" s="181"/>
      <c r="PBX135" s="239"/>
      <c r="PBY135" s="181"/>
      <c r="PBZ135" s="181"/>
      <c r="PCA135" s="239"/>
      <c r="PCB135" s="181"/>
      <c r="PCC135" s="181"/>
      <c r="PCD135" s="239"/>
      <c r="PCE135" s="181"/>
      <c r="PCF135" s="181"/>
      <c r="PCG135" s="239"/>
      <c r="PCH135" s="181"/>
      <c r="PCI135" s="181"/>
      <c r="PCJ135" s="239"/>
      <c r="PCK135" s="181"/>
      <c r="PCL135" s="181"/>
      <c r="PCM135" s="239"/>
      <c r="PCN135" s="181"/>
      <c r="PCO135" s="181"/>
      <c r="PCP135" s="239"/>
      <c r="PCQ135" s="181"/>
      <c r="PCR135" s="181"/>
      <c r="PCS135" s="239"/>
      <c r="PCT135" s="181"/>
      <c r="PCU135" s="181"/>
      <c r="PCV135" s="239"/>
      <c r="PCW135" s="181"/>
      <c r="PCX135" s="181"/>
      <c r="PCY135" s="239"/>
      <c r="PCZ135" s="181"/>
      <c r="PDA135" s="181"/>
      <c r="PDB135" s="239"/>
      <c r="PDC135" s="181"/>
      <c r="PDD135" s="181"/>
      <c r="PDE135" s="239"/>
      <c r="PDF135" s="181"/>
      <c r="PDG135" s="181"/>
      <c r="PDH135" s="239"/>
      <c r="PDI135" s="181"/>
      <c r="PDJ135" s="181"/>
      <c r="PDK135" s="239"/>
      <c r="PDL135" s="181"/>
      <c r="PDM135" s="181"/>
      <c r="PDN135" s="239"/>
      <c r="PDO135" s="181"/>
      <c r="PDP135" s="181"/>
      <c r="PDQ135" s="239"/>
      <c r="PDR135" s="181"/>
      <c r="PDS135" s="181"/>
      <c r="PDT135" s="239"/>
      <c r="PDU135" s="181"/>
      <c r="PDV135" s="181"/>
      <c r="PDW135" s="239"/>
      <c r="PDX135" s="181"/>
      <c r="PDY135" s="181"/>
      <c r="PDZ135" s="239"/>
      <c r="PEA135" s="181"/>
      <c r="PEB135" s="181"/>
      <c r="PEC135" s="239"/>
      <c r="PED135" s="181"/>
      <c r="PEE135" s="181"/>
      <c r="PEF135" s="239"/>
      <c r="PEG135" s="181"/>
      <c r="PEH135" s="181"/>
      <c r="PEI135" s="239"/>
      <c r="PEJ135" s="181"/>
      <c r="PEK135" s="181"/>
      <c r="PEL135" s="239"/>
      <c r="PEM135" s="181"/>
      <c r="PEN135" s="181"/>
      <c r="PEO135" s="239"/>
      <c r="PEP135" s="181"/>
      <c r="PEQ135" s="181"/>
      <c r="PER135" s="239"/>
      <c r="PES135" s="181"/>
      <c r="PET135" s="181"/>
      <c r="PEU135" s="239"/>
      <c r="PEV135" s="181"/>
      <c r="PEW135" s="181"/>
      <c r="PEX135" s="239"/>
      <c r="PEY135" s="181"/>
      <c r="PEZ135" s="181"/>
      <c r="PFA135" s="239"/>
      <c r="PFB135" s="181"/>
      <c r="PFC135" s="181"/>
      <c r="PFD135" s="239"/>
      <c r="PFE135" s="181"/>
      <c r="PFF135" s="181"/>
      <c r="PFG135" s="239"/>
      <c r="PFH135" s="181"/>
      <c r="PFI135" s="181"/>
      <c r="PFJ135" s="239"/>
      <c r="PFK135" s="181"/>
      <c r="PFL135" s="181"/>
      <c r="PFM135" s="239"/>
      <c r="PFN135" s="181"/>
      <c r="PFO135" s="181"/>
      <c r="PFP135" s="239"/>
      <c r="PFQ135" s="181"/>
      <c r="PFR135" s="181"/>
      <c r="PFS135" s="239"/>
      <c r="PFT135" s="181"/>
      <c r="PFU135" s="181"/>
      <c r="PFV135" s="239"/>
      <c r="PFW135" s="181"/>
      <c r="PFX135" s="181"/>
      <c r="PFY135" s="239"/>
      <c r="PFZ135" s="181"/>
      <c r="PGA135" s="181"/>
      <c r="PGB135" s="239"/>
      <c r="PGC135" s="181"/>
      <c r="PGD135" s="181"/>
      <c r="PGE135" s="239"/>
      <c r="PGF135" s="181"/>
      <c r="PGG135" s="181"/>
      <c r="PGH135" s="239"/>
      <c r="PGI135" s="181"/>
      <c r="PGJ135" s="181"/>
      <c r="PGK135" s="239"/>
      <c r="PGL135" s="181"/>
      <c r="PGM135" s="181"/>
      <c r="PGN135" s="239"/>
      <c r="PGO135" s="181"/>
      <c r="PGP135" s="181"/>
      <c r="PGQ135" s="239"/>
      <c r="PGR135" s="181"/>
      <c r="PGS135" s="181"/>
      <c r="PGT135" s="239"/>
      <c r="PGU135" s="181"/>
      <c r="PGV135" s="181"/>
      <c r="PGW135" s="239"/>
      <c r="PGX135" s="181"/>
      <c r="PGY135" s="181"/>
      <c r="PGZ135" s="239"/>
      <c r="PHA135" s="181"/>
      <c r="PHB135" s="181"/>
      <c r="PHC135" s="239"/>
      <c r="PHD135" s="181"/>
      <c r="PHE135" s="181"/>
      <c r="PHF135" s="239"/>
      <c r="PHG135" s="181"/>
      <c r="PHH135" s="181"/>
      <c r="PHI135" s="239"/>
      <c r="PHJ135" s="181"/>
      <c r="PHK135" s="181"/>
      <c r="PHL135" s="239"/>
      <c r="PHM135" s="181"/>
      <c r="PHN135" s="181"/>
      <c r="PHO135" s="239"/>
      <c r="PHP135" s="181"/>
      <c r="PHQ135" s="181"/>
      <c r="PHR135" s="239"/>
      <c r="PHS135" s="181"/>
      <c r="PHT135" s="181"/>
      <c r="PHU135" s="239"/>
      <c r="PHV135" s="181"/>
      <c r="PHW135" s="181"/>
      <c r="PHX135" s="239"/>
      <c r="PHY135" s="181"/>
      <c r="PHZ135" s="181"/>
      <c r="PIA135" s="239"/>
      <c r="PIB135" s="181"/>
      <c r="PIC135" s="181"/>
      <c r="PID135" s="239"/>
      <c r="PIE135" s="181"/>
      <c r="PIF135" s="181"/>
      <c r="PIG135" s="239"/>
      <c r="PIH135" s="181"/>
      <c r="PII135" s="181"/>
      <c r="PIJ135" s="239"/>
      <c r="PIK135" s="181"/>
      <c r="PIL135" s="181"/>
      <c r="PIM135" s="239"/>
      <c r="PIN135" s="181"/>
      <c r="PIO135" s="181"/>
      <c r="PIP135" s="239"/>
      <c r="PIQ135" s="181"/>
      <c r="PIR135" s="181"/>
      <c r="PIS135" s="239"/>
      <c r="PIT135" s="181"/>
      <c r="PIU135" s="181"/>
      <c r="PIV135" s="239"/>
      <c r="PIW135" s="181"/>
      <c r="PIX135" s="181"/>
      <c r="PIY135" s="239"/>
      <c r="PIZ135" s="181"/>
      <c r="PJA135" s="181"/>
      <c r="PJB135" s="239"/>
      <c r="PJC135" s="181"/>
      <c r="PJD135" s="181"/>
      <c r="PJE135" s="239"/>
      <c r="PJF135" s="181"/>
      <c r="PJG135" s="181"/>
      <c r="PJH135" s="239"/>
      <c r="PJI135" s="181"/>
      <c r="PJJ135" s="181"/>
      <c r="PJK135" s="239"/>
      <c r="PJL135" s="181"/>
      <c r="PJM135" s="181"/>
      <c r="PJN135" s="239"/>
      <c r="PJO135" s="181"/>
      <c r="PJP135" s="181"/>
      <c r="PJQ135" s="239"/>
      <c r="PJR135" s="181"/>
      <c r="PJS135" s="181"/>
      <c r="PJT135" s="239"/>
      <c r="PJU135" s="181"/>
      <c r="PJV135" s="181"/>
      <c r="PJW135" s="239"/>
      <c r="PJX135" s="181"/>
      <c r="PJY135" s="181"/>
      <c r="PJZ135" s="239"/>
      <c r="PKA135" s="181"/>
      <c r="PKB135" s="181"/>
      <c r="PKC135" s="239"/>
      <c r="PKD135" s="181"/>
      <c r="PKE135" s="181"/>
      <c r="PKF135" s="239"/>
      <c r="PKG135" s="181"/>
      <c r="PKH135" s="181"/>
      <c r="PKI135" s="239"/>
      <c r="PKJ135" s="181"/>
      <c r="PKK135" s="181"/>
      <c r="PKL135" s="239"/>
      <c r="PKM135" s="181"/>
      <c r="PKN135" s="181"/>
      <c r="PKO135" s="239"/>
      <c r="PKP135" s="181"/>
      <c r="PKQ135" s="181"/>
      <c r="PKR135" s="239"/>
      <c r="PKS135" s="181"/>
      <c r="PKT135" s="181"/>
      <c r="PKU135" s="239"/>
      <c r="PKV135" s="181"/>
      <c r="PKW135" s="181"/>
      <c r="PKX135" s="239"/>
      <c r="PKY135" s="181"/>
      <c r="PKZ135" s="181"/>
      <c r="PLA135" s="239"/>
      <c r="PLB135" s="181"/>
      <c r="PLC135" s="181"/>
      <c r="PLD135" s="239"/>
      <c r="PLE135" s="181"/>
      <c r="PLF135" s="181"/>
      <c r="PLG135" s="239"/>
      <c r="PLH135" s="181"/>
      <c r="PLI135" s="181"/>
      <c r="PLJ135" s="239"/>
      <c r="PLK135" s="181"/>
      <c r="PLL135" s="181"/>
      <c r="PLM135" s="239"/>
      <c r="PLN135" s="181"/>
      <c r="PLO135" s="181"/>
      <c r="PLP135" s="239"/>
      <c r="PLQ135" s="181"/>
      <c r="PLR135" s="181"/>
      <c r="PLS135" s="239"/>
      <c r="PLT135" s="181"/>
      <c r="PLU135" s="181"/>
      <c r="PLV135" s="239"/>
      <c r="PLW135" s="181"/>
      <c r="PLX135" s="181"/>
      <c r="PLY135" s="239"/>
      <c r="PLZ135" s="181"/>
      <c r="PMA135" s="181"/>
      <c r="PMB135" s="239"/>
      <c r="PMC135" s="181"/>
      <c r="PMD135" s="181"/>
      <c r="PME135" s="239"/>
      <c r="PMF135" s="181"/>
      <c r="PMG135" s="181"/>
      <c r="PMH135" s="239"/>
      <c r="PMI135" s="181"/>
      <c r="PMJ135" s="181"/>
      <c r="PMK135" s="239"/>
      <c r="PML135" s="181"/>
      <c r="PMM135" s="181"/>
      <c r="PMN135" s="239"/>
      <c r="PMO135" s="181"/>
      <c r="PMP135" s="181"/>
      <c r="PMQ135" s="239"/>
      <c r="PMR135" s="181"/>
      <c r="PMS135" s="181"/>
      <c r="PMT135" s="239"/>
      <c r="PMU135" s="181"/>
      <c r="PMV135" s="181"/>
      <c r="PMW135" s="239"/>
      <c r="PMX135" s="181"/>
      <c r="PMY135" s="181"/>
      <c r="PMZ135" s="239"/>
      <c r="PNA135" s="181"/>
      <c r="PNB135" s="181"/>
      <c r="PNC135" s="239"/>
      <c r="PND135" s="181"/>
      <c r="PNE135" s="181"/>
      <c r="PNF135" s="239"/>
      <c r="PNG135" s="181"/>
      <c r="PNH135" s="181"/>
      <c r="PNI135" s="239"/>
      <c r="PNJ135" s="181"/>
      <c r="PNK135" s="181"/>
      <c r="PNL135" s="239"/>
      <c r="PNM135" s="181"/>
      <c r="PNN135" s="181"/>
      <c r="PNO135" s="239"/>
      <c r="PNP135" s="181"/>
      <c r="PNQ135" s="181"/>
      <c r="PNR135" s="239"/>
      <c r="PNS135" s="181"/>
      <c r="PNT135" s="181"/>
      <c r="PNU135" s="239"/>
      <c r="PNV135" s="181"/>
      <c r="PNW135" s="181"/>
      <c r="PNX135" s="239"/>
      <c r="PNY135" s="181"/>
      <c r="PNZ135" s="181"/>
      <c r="POA135" s="239"/>
      <c r="POB135" s="181"/>
      <c r="POC135" s="181"/>
      <c r="POD135" s="239"/>
      <c r="POE135" s="181"/>
      <c r="POF135" s="181"/>
      <c r="POG135" s="239"/>
      <c r="POH135" s="181"/>
      <c r="POI135" s="181"/>
      <c r="POJ135" s="239"/>
      <c r="POK135" s="181"/>
      <c r="POL135" s="181"/>
      <c r="POM135" s="239"/>
      <c r="PON135" s="181"/>
      <c r="POO135" s="181"/>
      <c r="POP135" s="239"/>
      <c r="POQ135" s="181"/>
      <c r="POR135" s="181"/>
      <c r="POS135" s="239"/>
      <c r="POT135" s="181"/>
      <c r="POU135" s="181"/>
      <c r="POV135" s="239"/>
      <c r="POW135" s="181"/>
      <c r="POX135" s="181"/>
      <c r="POY135" s="239"/>
      <c r="POZ135" s="181"/>
      <c r="PPA135" s="181"/>
      <c r="PPB135" s="239"/>
      <c r="PPC135" s="181"/>
      <c r="PPD135" s="181"/>
      <c r="PPE135" s="239"/>
      <c r="PPF135" s="181"/>
      <c r="PPG135" s="181"/>
      <c r="PPH135" s="239"/>
      <c r="PPI135" s="181"/>
      <c r="PPJ135" s="181"/>
      <c r="PPK135" s="239"/>
      <c r="PPL135" s="181"/>
      <c r="PPM135" s="181"/>
      <c r="PPN135" s="239"/>
      <c r="PPO135" s="181"/>
      <c r="PPP135" s="181"/>
      <c r="PPQ135" s="239"/>
      <c r="PPR135" s="181"/>
      <c r="PPS135" s="181"/>
      <c r="PPT135" s="239"/>
      <c r="PPU135" s="181"/>
      <c r="PPV135" s="181"/>
      <c r="PPW135" s="239"/>
      <c r="PPX135" s="181"/>
      <c r="PPY135" s="181"/>
      <c r="PPZ135" s="239"/>
      <c r="PQA135" s="181"/>
      <c r="PQB135" s="181"/>
      <c r="PQC135" s="239"/>
      <c r="PQD135" s="181"/>
      <c r="PQE135" s="181"/>
      <c r="PQF135" s="239"/>
      <c r="PQG135" s="181"/>
      <c r="PQH135" s="181"/>
      <c r="PQI135" s="239"/>
      <c r="PQJ135" s="181"/>
      <c r="PQK135" s="181"/>
      <c r="PQL135" s="239"/>
      <c r="PQM135" s="181"/>
      <c r="PQN135" s="181"/>
      <c r="PQO135" s="239"/>
      <c r="PQP135" s="181"/>
      <c r="PQQ135" s="181"/>
      <c r="PQR135" s="239"/>
      <c r="PQS135" s="181"/>
      <c r="PQT135" s="181"/>
      <c r="PQU135" s="239"/>
      <c r="PQV135" s="181"/>
      <c r="PQW135" s="181"/>
      <c r="PQX135" s="239"/>
      <c r="PQY135" s="181"/>
      <c r="PQZ135" s="181"/>
      <c r="PRA135" s="239"/>
      <c r="PRB135" s="181"/>
      <c r="PRC135" s="181"/>
      <c r="PRD135" s="239"/>
      <c r="PRE135" s="181"/>
      <c r="PRF135" s="181"/>
      <c r="PRG135" s="239"/>
      <c r="PRH135" s="181"/>
      <c r="PRI135" s="181"/>
      <c r="PRJ135" s="239"/>
      <c r="PRK135" s="181"/>
      <c r="PRL135" s="181"/>
      <c r="PRM135" s="239"/>
      <c r="PRN135" s="181"/>
      <c r="PRO135" s="181"/>
      <c r="PRP135" s="239"/>
      <c r="PRQ135" s="181"/>
      <c r="PRR135" s="181"/>
      <c r="PRS135" s="239"/>
      <c r="PRT135" s="181"/>
      <c r="PRU135" s="181"/>
      <c r="PRV135" s="239"/>
      <c r="PRW135" s="181"/>
      <c r="PRX135" s="181"/>
      <c r="PRY135" s="239"/>
      <c r="PRZ135" s="181"/>
      <c r="PSA135" s="181"/>
      <c r="PSB135" s="239"/>
      <c r="PSC135" s="181"/>
      <c r="PSD135" s="181"/>
      <c r="PSE135" s="239"/>
      <c r="PSF135" s="181"/>
      <c r="PSG135" s="181"/>
      <c r="PSH135" s="239"/>
      <c r="PSI135" s="181"/>
      <c r="PSJ135" s="181"/>
      <c r="PSK135" s="239"/>
      <c r="PSL135" s="181"/>
      <c r="PSM135" s="181"/>
      <c r="PSN135" s="239"/>
      <c r="PSO135" s="181"/>
      <c r="PSP135" s="181"/>
      <c r="PSQ135" s="239"/>
      <c r="PSR135" s="181"/>
      <c r="PSS135" s="181"/>
      <c r="PST135" s="239"/>
      <c r="PSU135" s="181"/>
      <c r="PSV135" s="181"/>
      <c r="PSW135" s="239"/>
      <c r="PSX135" s="181"/>
      <c r="PSY135" s="181"/>
      <c r="PSZ135" s="239"/>
      <c r="PTA135" s="181"/>
      <c r="PTB135" s="181"/>
      <c r="PTC135" s="239"/>
      <c r="PTD135" s="181"/>
      <c r="PTE135" s="181"/>
      <c r="PTF135" s="239"/>
      <c r="PTG135" s="181"/>
      <c r="PTH135" s="181"/>
      <c r="PTI135" s="239"/>
      <c r="PTJ135" s="181"/>
      <c r="PTK135" s="181"/>
      <c r="PTL135" s="239"/>
      <c r="PTM135" s="181"/>
      <c r="PTN135" s="181"/>
      <c r="PTO135" s="239"/>
      <c r="PTP135" s="181"/>
      <c r="PTQ135" s="181"/>
      <c r="PTR135" s="239"/>
      <c r="PTS135" s="181"/>
      <c r="PTT135" s="181"/>
      <c r="PTU135" s="239"/>
      <c r="PTV135" s="181"/>
      <c r="PTW135" s="181"/>
      <c r="PTX135" s="239"/>
      <c r="PTY135" s="181"/>
      <c r="PTZ135" s="181"/>
      <c r="PUA135" s="239"/>
      <c r="PUB135" s="181"/>
      <c r="PUC135" s="181"/>
      <c r="PUD135" s="239"/>
      <c r="PUE135" s="181"/>
      <c r="PUF135" s="181"/>
      <c r="PUG135" s="239"/>
      <c r="PUH135" s="181"/>
      <c r="PUI135" s="181"/>
      <c r="PUJ135" s="239"/>
      <c r="PUK135" s="181"/>
      <c r="PUL135" s="181"/>
      <c r="PUM135" s="239"/>
      <c r="PUN135" s="181"/>
      <c r="PUO135" s="181"/>
      <c r="PUP135" s="239"/>
      <c r="PUQ135" s="181"/>
      <c r="PUR135" s="181"/>
      <c r="PUS135" s="239"/>
      <c r="PUT135" s="181"/>
      <c r="PUU135" s="181"/>
      <c r="PUV135" s="239"/>
      <c r="PUW135" s="181"/>
      <c r="PUX135" s="181"/>
      <c r="PUY135" s="239"/>
      <c r="PUZ135" s="181"/>
      <c r="PVA135" s="181"/>
      <c r="PVB135" s="239"/>
      <c r="PVC135" s="181"/>
      <c r="PVD135" s="181"/>
      <c r="PVE135" s="239"/>
      <c r="PVF135" s="181"/>
      <c r="PVG135" s="181"/>
      <c r="PVH135" s="239"/>
      <c r="PVI135" s="181"/>
      <c r="PVJ135" s="181"/>
      <c r="PVK135" s="239"/>
      <c r="PVL135" s="181"/>
      <c r="PVM135" s="181"/>
      <c r="PVN135" s="239"/>
      <c r="PVO135" s="181"/>
      <c r="PVP135" s="181"/>
      <c r="PVQ135" s="239"/>
      <c r="PVR135" s="181"/>
      <c r="PVS135" s="181"/>
      <c r="PVT135" s="239"/>
      <c r="PVU135" s="181"/>
      <c r="PVV135" s="181"/>
      <c r="PVW135" s="239"/>
      <c r="PVX135" s="181"/>
      <c r="PVY135" s="181"/>
      <c r="PVZ135" s="239"/>
      <c r="PWA135" s="181"/>
      <c r="PWB135" s="181"/>
      <c r="PWC135" s="239"/>
      <c r="PWD135" s="181"/>
      <c r="PWE135" s="181"/>
      <c r="PWF135" s="239"/>
      <c r="PWG135" s="181"/>
      <c r="PWH135" s="181"/>
      <c r="PWI135" s="239"/>
      <c r="PWJ135" s="181"/>
      <c r="PWK135" s="181"/>
      <c r="PWL135" s="239"/>
      <c r="PWM135" s="181"/>
      <c r="PWN135" s="181"/>
      <c r="PWO135" s="239"/>
      <c r="PWP135" s="181"/>
      <c r="PWQ135" s="181"/>
      <c r="PWR135" s="239"/>
      <c r="PWS135" s="181"/>
      <c r="PWT135" s="181"/>
      <c r="PWU135" s="239"/>
      <c r="PWV135" s="181"/>
      <c r="PWW135" s="181"/>
      <c r="PWX135" s="239"/>
      <c r="PWY135" s="181"/>
      <c r="PWZ135" s="181"/>
      <c r="PXA135" s="239"/>
      <c r="PXB135" s="181"/>
      <c r="PXC135" s="181"/>
      <c r="PXD135" s="239"/>
      <c r="PXE135" s="181"/>
      <c r="PXF135" s="181"/>
      <c r="PXG135" s="239"/>
      <c r="PXH135" s="181"/>
      <c r="PXI135" s="181"/>
      <c r="PXJ135" s="239"/>
      <c r="PXK135" s="181"/>
      <c r="PXL135" s="181"/>
      <c r="PXM135" s="239"/>
      <c r="PXN135" s="181"/>
      <c r="PXO135" s="181"/>
      <c r="PXP135" s="239"/>
      <c r="PXQ135" s="181"/>
      <c r="PXR135" s="181"/>
      <c r="PXS135" s="239"/>
      <c r="PXT135" s="181"/>
      <c r="PXU135" s="181"/>
      <c r="PXV135" s="239"/>
      <c r="PXW135" s="181"/>
      <c r="PXX135" s="181"/>
      <c r="PXY135" s="239"/>
      <c r="PXZ135" s="181"/>
      <c r="PYA135" s="181"/>
      <c r="PYB135" s="239"/>
      <c r="PYC135" s="181"/>
      <c r="PYD135" s="181"/>
      <c r="PYE135" s="239"/>
      <c r="PYF135" s="181"/>
      <c r="PYG135" s="181"/>
      <c r="PYH135" s="239"/>
      <c r="PYI135" s="181"/>
      <c r="PYJ135" s="181"/>
      <c r="PYK135" s="239"/>
      <c r="PYL135" s="181"/>
      <c r="PYM135" s="181"/>
      <c r="PYN135" s="239"/>
      <c r="PYO135" s="181"/>
      <c r="PYP135" s="181"/>
      <c r="PYQ135" s="239"/>
      <c r="PYR135" s="181"/>
      <c r="PYS135" s="181"/>
      <c r="PYT135" s="239"/>
      <c r="PYU135" s="181"/>
      <c r="PYV135" s="181"/>
      <c r="PYW135" s="239"/>
      <c r="PYX135" s="181"/>
      <c r="PYY135" s="181"/>
      <c r="PYZ135" s="239"/>
      <c r="PZA135" s="181"/>
      <c r="PZB135" s="181"/>
      <c r="PZC135" s="239"/>
      <c r="PZD135" s="181"/>
      <c r="PZE135" s="181"/>
      <c r="PZF135" s="239"/>
      <c r="PZG135" s="181"/>
      <c r="PZH135" s="181"/>
      <c r="PZI135" s="239"/>
      <c r="PZJ135" s="181"/>
      <c r="PZK135" s="181"/>
      <c r="PZL135" s="239"/>
      <c r="PZM135" s="181"/>
      <c r="PZN135" s="181"/>
      <c r="PZO135" s="239"/>
      <c r="PZP135" s="181"/>
      <c r="PZQ135" s="181"/>
      <c r="PZR135" s="239"/>
      <c r="PZS135" s="181"/>
      <c r="PZT135" s="181"/>
      <c r="PZU135" s="239"/>
      <c r="PZV135" s="181"/>
      <c r="PZW135" s="181"/>
      <c r="PZX135" s="239"/>
      <c r="PZY135" s="181"/>
      <c r="PZZ135" s="181"/>
      <c r="QAA135" s="239"/>
      <c r="QAB135" s="181"/>
      <c r="QAC135" s="181"/>
      <c r="QAD135" s="239"/>
      <c r="QAE135" s="181"/>
      <c r="QAF135" s="181"/>
      <c r="QAG135" s="239"/>
      <c r="QAH135" s="181"/>
      <c r="QAI135" s="181"/>
      <c r="QAJ135" s="239"/>
      <c r="QAK135" s="181"/>
      <c r="QAL135" s="181"/>
      <c r="QAM135" s="239"/>
      <c r="QAN135" s="181"/>
      <c r="QAO135" s="181"/>
      <c r="QAP135" s="239"/>
      <c r="QAQ135" s="181"/>
      <c r="QAR135" s="181"/>
      <c r="QAS135" s="239"/>
      <c r="QAT135" s="181"/>
      <c r="QAU135" s="181"/>
      <c r="QAV135" s="239"/>
      <c r="QAW135" s="181"/>
      <c r="QAX135" s="181"/>
      <c r="QAY135" s="239"/>
      <c r="QAZ135" s="181"/>
      <c r="QBA135" s="181"/>
      <c r="QBB135" s="239"/>
      <c r="QBC135" s="181"/>
      <c r="QBD135" s="181"/>
      <c r="QBE135" s="239"/>
      <c r="QBF135" s="181"/>
      <c r="QBG135" s="181"/>
      <c r="QBH135" s="239"/>
      <c r="QBI135" s="181"/>
      <c r="QBJ135" s="181"/>
      <c r="QBK135" s="239"/>
      <c r="QBL135" s="181"/>
      <c r="QBM135" s="181"/>
      <c r="QBN135" s="239"/>
      <c r="QBO135" s="181"/>
      <c r="QBP135" s="181"/>
      <c r="QBQ135" s="239"/>
      <c r="QBR135" s="181"/>
      <c r="QBS135" s="181"/>
      <c r="QBT135" s="239"/>
      <c r="QBU135" s="181"/>
      <c r="QBV135" s="181"/>
      <c r="QBW135" s="239"/>
      <c r="QBX135" s="181"/>
      <c r="QBY135" s="181"/>
      <c r="QBZ135" s="239"/>
      <c r="QCA135" s="181"/>
      <c r="QCB135" s="181"/>
      <c r="QCC135" s="239"/>
      <c r="QCD135" s="181"/>
      <c r="QCE135" s="181"/>
      <c r="QCF135" s="239"/>
      <c r="QCG135" s="181"/>
      <c r="QCH135" s="181"/>
      <c r="QCI135" s="239"/>
      <c r="QCJ135" s="181"/>
      <c r="QCK135" s="181"/>
      <c r="QCL135" s="239"/>
      <c r="QCM135" s="181"/>
      <c r="QCN135" s="181"/>
      <c r="QCO135" s="239"/>
      <c r="QCP135" s="181"/>
      <c r="QCQ135" s="181"/>
      <c r="QCR135" s="239"/>
      <c r="QCS135" s="181"/>
      <c r="QCT135" s="181"/>
      <c r="QCU135" s="239"/>
      <c r="QCV135" s="181"/>
      <c r="QCW135" s="181"/>
      <c r="QCX135" s="239"/>
      <c r="QCY135" s="181"/>
      <c r="QCZ135" s="181"/>
      <c r="QDA135" s="239"/>
      <c r="QDB135" s="181"/>
      <c r="QDC135" s="181"/>
      <c r="QDD135" s="239"/>
      <c r="QDE135" s="181"/>
      <c r="QDF135" s="181"/>
      <c r="QDG135" s="239"/>
      <c r="QDH135" s="181"/>
      <c r="QDI135" s="181"/>
      <c r="QDJ135" s="239"/>
      <c r="QDK135" s="181"/>
      <c r="QDL135" s="181"/>
      <c r="QDM135" s="239"/>
      <c r="QDN135" s="181"/>
      <c r="QDO135" s="181"/>
      <c r="QDP135" s="239"/>
      <c r="QDQ135" s="181"/>
      <c r="QDR135" s="181"/>
      <c r="QDS135" s="239"/>
      <c r="QDT135" s="181"/>
      <c r="QDU135" s="181"/>
      <c r="QDV135" s="239"/>
      <c r="QDW135" s="181"/>
      <c r="QDX135" s="181"/>
      <c r="QDY135" s="239"/>
      <c r="QDZ135" s="181"/>
      <c r="QEA135" s="181"/>
      <c r="QEB135" s="239"/>
      <c r="QEC135" s="181"/>
      <c r="QED135" s="181"/>
      <c r="QEE135" s="239"/>
      <c r="QEF135" s="181"/>
      <c r="QEG135" s="181"/>
      <c r="QEH135" s="239"/>
      <c r="QEI135" s="181"/>
      <c r="QEJ135" s="181"/>
      <c r="QEK135" s="239"/>
      <c r="QEL135" s="181"/>
      <c r="QEM135" s="181"/>
      <c r="QEN135" s="239"/>
      <c r="QEO135" s="181"/>
      <c r="QEP135" s="181"/>
      <c r="QEQ135" s="239"/>
      <c r="QER135" s="181"/>
      <c r="QES135" s="181"/>
      <c r="QET135" s="239"/>
      <c r="QEU135" s="181"/>
      <c r="QEV135" s="181"/>
      <c r="QEW135" s="239"/>
      <c r="QEX135" s="181"/>
      <c r="QEY135" s="181"/>
      <c r="QEZ135" s="239"/>
      <c r="QFA135" s="181"/>
      <c r="QFB135" s="181"/>
      <c r="QFC135" s="239"/>
      <c r="QFD135" s="181"/>
      <c r="QFE135" s="181"/>
      <c r="QFF135" s="239"/>
      <c r="QFG135" s="181"/>
      <c r="QFH135" s="181"/>
      <c r="QFI135" s="239"/>
      <c r="QFJ135" s="181"/>
      <c r="QFK135" s="181"/>
      <c r="QFL135" s="239"/>
      <c r="QFM135" s="181"/>
      <c r="QFN135" s="181"/>
      <c r="QFO135" s="239"/>
      <c r="QFP135" s="181"/>
      <c r="QFQ135" s="181"/>
      <c r="QFR135" s="239"/>
      <c r="QFS135" s="181"/>
      <c r="QFT135" s="181"/>
      <c r="QFU135" s="239"/>
      <c r="QFV135" s="181"/>
      <c r="QFW135" s="181"/>
      <c r="QFX135" s="239"/>
      <c r="QFY135" s="181"/>
      <c r="QFZ135" s="181"/>
      <c r="QGA135" s="239"/>
      <c r="QGB135" s="181"/>
      <c r="QGC135" s="181"/>
      <c r="QGD135" s="239"/>
      <c r="QGE135" s="181"/>
      <c r="QGF135" s="181"/>
      <c r="QGG135" s="239"/>
      <c r="QGH135" s="181"/>
      <c r="QGI135" s="181"/>
      <c r="QGJ135" s="239"/>
      <c r="QGK135" s="181"/>
      <c r="QGL135" s="181"/>
      <c r="QGM135" s="239"/>
      <c r="QGN135" s="181"/>
      <c r="QGO135" s="181"/>
      <c r="QGP135" s="239"/>
      <c r="QGQ135" s="181"/>
      <c r="QGR135" s="181"/>
      <c r="QGS135" s="239"/>
      <c r="QGT135" s="181"/>
      <c r="QGU135" s="181"/>
      <c r="QGV135" s="239"/>
      <c r="QGW135" s="181"/>
      <c r="QGX135" s="181"/>
      <c r="QGY135" s="239"/>
      <c r="QGZ135" s="181"/>
      <c r="QHA135" s="181"/>
      <c r="QHB135" s="239"/>
      <c r="QHC135" s="181"/>
      <c r="QHD135" s="181"/>
      <c r="QHE135" s="239"/>
      <c r="QHF135" s="181"/>
      <c r="QHG135" s="181"/>
      <c r="QHH135" s="239"/>
      <c r="QHI135" s="181"/>
      <c r="QHJ135" s="181"/>
      <c r="QHK135" s="239"/>
      <c r="QHL135" s="181"/>
      <c r="QHM135" s="181"/>
      <c r="QHN135" s="239"/>
      <c r="QHO135" s="181"/>
      <c r="QHP135" s="181"/>
      <c r="QHQ135" s="239"/>
      <c r="QHR135" s="181"/>
      <c r="QHS135" s="181"/>
      <c r="QHT135" s="239"/>
      <c r="QHU135" s="181"/>
      <c r="QHV135" s="181"/>
      <c r="QHW135" s="239"/>
      <c r="QHX135" s="181"/>
      <c r="QHY135" s="181"/>
      <c r="QHZ135" s="239"/>
      <c r="QIA135" s="181"/>
      <c r="QIB135" s="181"/>
      <c r="QIC135" s="239"/>
      <c r="QID135" s="181"/>
      <c r="QIE135" s="181"/>
      <c r="QIF135" s="239"/>
      <c r="QIG135" s="181"/>
      <c r="QIH135" s="181"/>
      <c r="QII135" s="239"/>
      <c r="QIJ135" s="181"/>
      <c r="QIK135" s="181"/>
      <c r="QIL135" s="239"/>
      <c r="QIM135" s="181"/>
      <c r="QIN135" s="181"/>
      <c r="QIO135" s="239"/>
      <c r="QIP135" s="181"/>
      <c r="QIQ135" s="181"/>
      <c r="QIR135" s="239"/>
      <c r="QIS135" s="181"/>
      <c r="QIT135" s="181"/>
      <c r="QIU135" s="239"/>
      <c r="QIV135" s="181"/>
      <c r="QIW135" s="181"/>
      <c r="QIX135" s="239"/>
      <c r="QIY135" s="181"/>
      <c r="QIZ135" s="181"/>
      <c r="QJA135" s="239"/>
      <c r="QJB135" s="181"/>
      <c r="QJC135" s="181"/>
      <c r="QJD135" s="239"/>
      <c r="QJE135" s="181"/>
      <c r="QJF135" s="181"/>
      <c r="QJG135" s="239"/>
      <c r="QJH135" s="181"/>
      <c r="QJI135" s="181"/>
      <c r="QJJ135" s="239"/>
      <c r="QJK135" s="181"/>
      <c r="QJL135" s="181"/>
      <c r="QJM135" s="239"/>
      <c r="QJN135" s="181"/>
      <c r="QJO135" s="181"/>
      <c r="QJP135" s="239"/>
      <c r="QJQ135" s="181"/>
      <c r="QJR135" s="181"/>
      <c r="QJS135" s="239"/>
      <c r="QJT135" s="181"/>
      <c r="QJU135" s="181"/>
      <c r="QJV135" s="239"/>
      <c r="QJW135" s="181"/>
      <c r="QJX135" s="181"/>
      <c r="QJY135" s="239"/>
      <c r="QJZ135" s="181"/>
      <c r="QKA135" s="181"/>
      <c r="QKB135" s="239"/>
      <c r="QKC135" s="181"/>
      <c r="QKD135" s="181"/>
      <c r="QKE135" s="239"/>
      <c r="QKF135" s="181"/>
      <c r="QKG135" s="181"/>
      <c r="QKH135" s="239"/>
      <c r="QKI135" s="181"/>
      <c r="QKJ135" s="181"/>
      <c r="QKK135" s="239"/>
      <c r="QKL135" s="181"/>
      <c r="QKM135" s="181"/>
      <c r="QKN135" s="239"/>
      <c r="QKO135" s="181"/>
      <c r="QKP135" s="181"/>
      <c r="QKQ135" s="239"/>
      <c r="QKR135" s="181"/>
      <c r="QKS135" s="181"/>
      <c r="QKT135" s="239"/>
      <c r="QKU135" s="181"/>
      <c r="QKV135" s="181"/>
      <c r="QKW135" s="239"/>
      <c r="QKX135" s="181"/>
      <c r="QKY135" s="181"/>
      <c r="QKZ135" s="239"/>
      <c r="QLA135" s="181"/>
      <c r="QLB135" s="181"/>
      <c r="QLC135" s="239"/>
      <c r="QLD135" s="181"/>
      <c r="QLE135" s="181"/>
      <c r="QLF135" s="239"/>
      <c r="QLG135" s="181"/>
      <c r="QLH135" s="181"/>
      <c r="QLI135" s="239"/>
      <c r="QLJ135" s="181"/>
      <c r="QLK135" s="181"/>
      <c r="QLL135" s="239"/>
      <c r="QLM135" s="181"/>
      <c r="QLN135" s="181"/>
      <c r="QLO135" s="239"/>
      <c r="QLP135" s="181"/>
      <c r="QLQ135" s="181"/>
      <c r="QLR135" s="239"/>
      <c r="QLS135" s="181"/>
      <c r="QLT135" s="181"/>
      <c r="QLU135" s="239"/>
      <c r="QLV135" s="181"/>
      <c r="QLW135" s="181"/>
      <c r="QLX135" s="239"/>
      <c r="QLY135" s="181"/>
      <c r="QLZ135" s="181"/>
      <c r="QMA135" s="239"/>
      <c r="QMB135" s="181"/>
      <c r="QMC135" s="181"/>
      <c r="QMD135" s="239"/>
      <c r="QME135" s="181"/>
      <c r="QMF135" s="181"/>
      <c r="QMG135" s="239"/>
      <c r="QMH135" s="181"/>
      <c r="QMI135" s="181"/>
      <c r="QMJ135" s="239"/>
      <c r="QMK135" s="181"/>
      <c r="QML135" s="181"/>
      <c r="QMM135" s="239"/>
      <c r="QMN135" s="181"/>
      <c r="QMO135" s="181"/>
      <c r="QMP135" s="239"/>
      <c r="QMQ135" s="181"/>
      <c r="QMR135" s="181"/>
      <c r="QMS135" s="239"/>
      <c r="QMT135" s="181"/>
      <c r="QMU135" s="181"/>
      <c r="QMV135" s="239"/>
      <c r="QMW135" s="181"/>
      <c r="QMX135" s="181"/>
      <c r="QMY135" s="239"/>
      <c r="QMZ135" s="181"/>
      <c r="QNA135" s="181"/>
      <c r="QNB135" s="239"/>
      <c r="QNC135" s="181"/>
      <c r="QND135" s="181"/>
      <c r="QNE135" s="239"/>
      <c r="QNF135" s="181"/>
      <c r="QNG135" s="181"/>
      <c r="QNH135" s="239"/>
      <c r="QNI135" s="181"/>
      <c r="QNJ135" s="181"/>
      <c r="QNK135" s="239"/>
      <c r="QNL135" s="181"/>
      <c r="QNM135" s="181"/>
      <c r="QNN135" s="239"/>
      <c r="QNO135" s="181"/>
      <c r="QNP135" s="181"/>
      <c r="QNQ135" s="239"/>
      <c r="QNR135" s="181"/>
      <c r="QNS135" s="181"/>
      <c r="QNT135" s="239"/>
      <c r="QNU135" s="181"/>
      <c r="QNV135" s="181"/>
      <c r="QNW135" s="239"/>
      <c r="QNX135" s="181"/>
      <c r="QNY135" s="181"/>
      <c r="QNZ135" s="239"/>
      <c r="QOA135" s="181"/>
      <c r="QOB135" s="181"/>
      <c r="QOC135" s="239"/>
      <c r="QOD135" s="181"/>
      <c r="QOE135" s="181"/>
      <c r="QOF135" s="239"/>
      <c r="QOG135" s="181"/>
      <c r="QOH135" s="181"/>
      <c r="QOI135" s="239"/>
      <c r="QOJ135" s="181"/>
      <c r="QOK135" s="181"/>
      <c r="QOL135" s="239"/>
      <c r="QOM135" s="181"/>
      <c r="QON135" s="181"/>
      <c r="QOO135" s="239"/>
      <c r="QOP135" s="181"/>
      <c r="QOQ135" s="181"/>
      <c r="QOR135" s="239"/>
      <c r="QOS135" s="181"/>
      <c r="QOT135" s="181"/>
      <c r="QOU135" s="239"/>
      <c r="QOV135" s="181"/>
      <c r="QOW135" s="181"/>
      <c r="QOX135" s="239"/>
      <c r="QOY135" s="181"/>
      <c r="QOZ135" s="181"/>
      <c r="QPA135" s="239"/>
      <c r="QPB135" s="181"/>
      <c r="QPC135" s="181"/>
      <c r="QPD135" s="239"/>
      <c r="QPE135" s="181"/>
      <c r="QPF135" s="181"/>
      <c r="QPG135" s="239"/>
      <c r="QPH135" s="181"/>
      <c r="QPI135" s="181"/>
      <c r="QPJ135" s="239"/>
      <c r="QPK135" s="181"/>
      <c r="QPL135" s="181"/>
      <c r="QPM135" s="239"/>
      <c r="QPN135" s="181"/>
      <c r="QPO135" s="181"/>
      <c r="QPP135" s="239"/>
      <c r="QPQ135" s="181"/>
      <c r="QPR135" s="181"/>
      <c r="QPS135" s="239"/>
      <c r="QPT135" s="181"/>
      <c r="QPU135" s="181"/>
      <c r="QPV135" s="239"/>
      <c r="QPW135" s="181"/>
      <c r="QPX135" s="181"/>
      <c r="QPY135" s="239"/>
      <c r="QPZ135" s="181"/>
      <c r="QQA135" s="181"/>
      <c r="QQB135" s="239"/>
      <c r="QQC135" s="181"/>
      <c r="QQD135" s="181"/>
      <c r="QQE135" s="239"/>
      <c r="QQF135" s="181"/>
      <c r="QQG135" s="181"/>
      <c r="QQH135" s="239"/>
      <c r="QQI135" s="181"/>
      <c r="QQJ135" s="181"/>
      <c r="QQK135" s="239"/>
      <c r="QQL135" s="181"/>
      <c r="QQM135" s="181"/>
      <c r="QQN135" s="239"/>
      <c r="QQO135" s="181"/>
      <c r="QQP135" s="181"/>
      <c r="QQQ135" s="239"/>
      <c r="QQR135" s="181"/>
      <c r="QQS135" s="181"/>
      <c r="QQT135" s="239"/>
      <c r="QQU135" s="181"/>
      <c r="QQV135" s="181"/>
      <c r="QQW135" s="239"/>
      <c r="QQX135" s="181"/>
      <c r="QQY135" s="181"/>
      <c r="QQZ135" s="239"/>
      <c r="QRA135" s="181"/>
      <c r="QRB135" s="181"/>
      <c r="QRC135" s="239"/>
      <c r="QRD135" s="181"/>
      <c r="QRE135" s="181"/>
      <c r="QRF135" s="239"/>
      <c r="QRG135" s="181"/>
      <c r="QRH135" s="181"/>
      <c r="QRI135" s="239"/>
      <c r="QRJ135" s="181"/>
      <c r="QRK135" s="181"/>
      <c r="QRL135" s="239"/>
      <c r="QRM135" s="181"/>
      <c r="QRN135" s="181"/>
      <c r="QRO135" s="239"/>
      <c r="QRP135" s="181"/>
      <c r="QRQ135" s="181"/>
      <c r="QRR135" s="239"/>
      <c r="QRS135" s="181"/>
      <c r="QRT135" s="181"/>
      <c r="QRU135" s="239"/>
      <c r="QRV135" s="181"/>
      <c r="QRW135" s="181"/>
      <c r="QRX135" s="239"/>
      <c r="QRY135" s="181"/>
      <c r="QRZ135" s="181"/>
      <c r="QSA135" s="239"/>
      <c r="QSB135" s="181"/>
      <c r="QSC135" s="181"/>
      <c r="QSD135" s="239"/>
      <c r="QSE135" s="181"/>
      <c r="QSF135" s="181"/>
      <c r="QSG135" s="239"/>
      <c r="QSH135" s="181"/>
      <c r="QSI135" s="181"/>
      <c r="QSJ135" s="239"/>
      <c r="QSK135" s="181"/>
      <c r="QSL135" s="181"/>
      <c r="QSM135" s="239"/>
      <c r="QSN135" s="181"/>
      <c r="QSO135" s="181"/>
      <c r="QSP135" s="239"/>
      <c r="QSQ135" s="181"/>
      <c r="QSR135" s="181"/>
      <c r="QSS135" s="239"/>
      <c r="QST135" s="181"/>
      <c r="QSU135" s="181"/>
      <c r="QSV135" s="239"/>
      <c r="QSW135" s="181"/>
      <c r="QSX135" s="181"/>
      <c r="QSY135" s="239"/>
      <c r="QSZ135" s="181"/>
      <c r="QTA135" s="181"/>
      <c r="QTB135" s="239"/>
      <c r="QTC135" s="181"/>
      <c r="QTD135" s="181"/>
      <c r="QTE135" s="239"/>
      <c r="QTF135" s="181"/>
      <c r="QTG135" s="181"/>
      <c r="QTH135" s="239"/>
      <c r="QTI135" s="181"/>
      <c r="QTJ135" s="181"/>
      <c r="QTK135" s="239"/>
      <c r="QTL135" s="181"/>
      <c r="QTM135" s="181"/>
      <c r="QTN135" s="239"/>
      <c r="QTO135" s="181"/>
      <c r="QTP135" s="181"/>
      <c r="QTQ135" s="239"/>
      <c r="QTR135" s="181"/>
      <c r="QTS135" s="181"/>
      <c r="QTT135" s="239"/>
      <c r="QTU135" s="181"/>
      <c r="QTV135" s="181"/>
      <c r="QTW135" s="239"/>
      <c r="QTX135" s="181"/>
      <c r="QTY135" s="181"/>
      <c r="QTZ135" s="239"/>
      <c r="QUA135" s="181"/>
      <c r="QUB135" s="181"/>
      <c r="QUC135" s="239"/>
      <c r="QUD135" s="181"/>
      <c r="QUE135" s="181"/>
      <c r="QUF135" s="239"/>
      <c r="QUG135" s="181"/>
      <c r="QUH135" s="181"/>
      <c r="QUI135" s="239"/>
      <c r="QUJ135" s="181"/>
      <c r="QUK135" s="181"/>
      <c r="QUL135" s="239"/>
      <c r="QUM135" s="181"/>
      <c r="QUN135" s="181"/>
      <c r="QUO135" s="239"/>
      <c r="QUP135" s="181"/>
      <c r="QUQ135" s="181"/>
      <c r="QUR135" s="239"/>
      <c r="QUS135" s="181"/>
      <c r="QUT135" s="181"/>
      <c r="QUU135" s="239"/>
      <c r="QUV135" s="181"/>
      <c r="QUW135" s="181"/>
      <c r="QUX135" s="239"/>
      <c r="QUY135" s="181"/>
      <c r="QUZ135" s="181"/>
      <c r="QVA135" s="239"/>
      <c r="QVB135" s="181"/>
      <c r="QVC135" s="181"/>
      <c r="QVD135" s="239"/>
      <c r="QVE135" s="181"/>
      <c r="QVF135" s="181"/>
      <c r="QVG135" s="239"/>
      <c r="QVH135" s="181"/>
      <c r="QVI135" s="181"/>
      <c r="QVJ135" s="239"/>
      <c r="QVK135" s="181"/>
      <c r="QVL135" s="181"/>
      <c r="QVM135" s="239"/>
      <c r="QVN135" s="181"/>
      <c r="QVO135" s="181"/>
      <c r="QVP135" s="239"/>
      <c r="QVQ135" s="181"/>
      <c r="QVR135" s="181"/>
      <c r="QVS135" s="239"/>
      <c r="QVT135" s="181"/>
      <c r="QVU135" s="181"/>
      <c r="QVV135" s="239"/>
      <c r="QVW135" s="181"/>
      <c r="QVX135" s="181"/>
      <c r="QVY135" s="239"/>
      <c r="QVZ135" s="181"/>
      <c r="QWA135" s="181"/>
      <c r="QWB135" s="239"/>
      <c r="QWC135" s="181"/>
      <c r="QWD135" s="181"/>
      <c r="QWE135" s="239"/>
      <c r="QWF135" s="181"/>
      <c r="QWG135" s="181"/>
      <c r="QWH135" s="239"/>
      <c r="QWI135" s="181"/>
      <c r="QWJ135" s="181"/>
      <c r="QWK135" s="239"/>
      <c r="QWL135" s="181"/>
      <c r="QWM135" s="181"/>
      <c r="QWN135" s="239"/>
      <c r="QWO135" s="181"/>
      <c r="QWP135" s="181"/>
      <c r="QWQ135" s="239"/>
      <c r="QWR135" s="181"/>
      <c r="QWS135" s="181"/>
      <c r="QWT135" s="239"/>
      <c r="QWU135" s="181"/>
      <c r="QWV135" s="181"/>
      <c r="QWW135" s="239"/>
      <c r="QWX135" s="181"/>
      <c r="QWY135" s="181"/>
      <c r="QWZ135" s="239"/>
      <c r="QXA135" s="181"/>
      <c r="QXB135" s="181"/>
      <c r="QXC135" s="239"/>
      <c r="QXD135" s="181"/>
      <c r="QXE135" s="181"/>
      <c r="QXF135" s="239"/>
      <c r="QXG135" s="181"/>
      <c r="QXH135" s="181"/>
      <c r="QXI135" s="239"/>
      <c r="QXJ135" s="181"/>
      <c r="QXK135" s="181"/>
      <c r="QXL135" s="239"/>
      <c r="QXM135" s="181"/>
      <c r="QXN135" s="181"/>
      <c r="QXO135" s="239"/>
      <c r="QXP135" s="181"/>
      <c r="QXQ135" s="181"/>
      <c r="QXR135" s="239"/>
      <c r="QXS135" s="181"/>
      <c r="QXT135" s="181"/>
      <c r="QXU135" s="239"/>
      <c r="QXV135" s="181"/>
      <c r="QXW135" s="181"/>
      <c r="QXX135" s="239"/>
      <c r="QXY135" s="181"/>
      <c r="QXZ135" s="181"/>
      <c r="QYA135" s="239"/>
      <c r="QYB135" s="181"/>
      <c r="QYC135" s="181"/>
      <c r="QYD135" s="239"/>
      <c r="QYE135" s="181"/>
      <c r="QYF135" s="181"/>
      <c r="QYG135" s="239"/>
      <c r="QYH135" s="181"/>
      <c r="QYI135" s="181"/>
      <c r="QYJ135" s="239"/>
      <c r="QYK135" s="181"/>
      <c r="QYL135" s="181"/>
      <c r="QYM135" s="239"/>
      <c r="QYN135" s="181"/>
      <c r="QYO135" s="181"/>
      <c r="QYP135" s="239"/>
      <c r="QYQ135" s="181"/>
      <c r="QYR135" s="181"/>
      <c r="QYS135" s="239"/>
      <c r="QYT135" s="181"/>
      <c r="QYU135" s="181"/>
      <c r="QYV135" s="239"/>
      <c r="QYW135" s="181"/>
      <c r="QYX135" s="181"/>
      <c r="QYY135" s="239"/>
      <c r="QYZ135" s="181"/>
      <c r="QZA135" s="181"/>
      <c r="QZB135" s="239"/>
      <c r="QZC135" s="181"/>
      <c r="QZD135" s="181"/>
      <c r="QZE135" s="239"/>
      <c r="QZF135" s="181"/>
      <c r="QZG135" s="181"/>
      <c r="QZH135" s="239"/>
      <c r="QZI135" s="181"/>
      <c r="QZJ135" s="181"/>
      <c r="QZK135" s="239"/>
      <c r="QZL135" s="181"/>
      <c r="QZM135" s="181"/>
      <c r="QZN135" s="239"/>
      <c r="QZO135" s="181"/>
      <c r="QZP135" s="181"/>
      <c r="QZQ135" s="239"/>
      <c r="QZR135" s="181"/>
      <c r="QZS135" s="181"/>
      <c r="QZT135" s="239"/>
      <c r="QZU135" s="181"/>
      <c r="QZV135" s="181"/>
      <c r="QZW135" s="239"/>
      <c r="QZX135" s="181"/>
      <c r="QZY135" s="181"/>
      <c r="QZZ135" s="239"/>
      <c r="RAA135" s="181"/>
      <c r="RAB135" s="181"/>
      <c r="RAC135" s="239"/>
      <c r="RAD135" s="181"/>
      <c r="RAE135" s="181"/>
      <c r="RAF135" s="239"/>
      <c r="RAG135" s="181"/>
      <c r="RAH135" s="181"/>
      <c r="RAI135" s="239"/>
      <c r="RAJ135" s="181"/>
      <c r="RAK135" s="181"/>
      <c r="RAL135" s="239"/>
      <c r="RAM135" s="181"/>
      <c r="RAN135" s="181"/>
      <c r="RAO135" s="239"/>
      <c r="RAP135" s="181"/>
      <c r="RAQ135" s="181"/>
      <c r="RAR135" s="239"/>
      <c r="RAS135" s="181"/>
      <c r="RAT135" s="181"/>
      <c r="RAU135" s="239"/>
      <c r="RAV135" s="181"/>
      <c r="RAW135" s="181"/>
      <c r="RAX135" s="239"/>
      <c r="RAY135" s="181"/>
      <c r="RAZ135" s="181"/>
      <c r="RBA135" s="239"/>
      <c r="RBB135" s="181"/>
      <c r="RBC135" s="181"/>
      <c r="RBD135" s="239"/>
      <c r="RBE135" s="181"/>
      <c r="RBF135" s="181"/>
      <c r="RBG135" s="239"/>
      <c r="RBH135" s="181"/>
      <c r="RBI135" s="181"/>
      <c r="RBJ135" s="239"/>
      <c r="RBK135" s="181"/>
      <c r="RBL135" s="181"/>
      <c r="RBM135" s="239"/>
      <c r="RBN135" s="181"/>
      <c r="RBO135" s="181"/>
      <c r="RBP135" s="239"/>
      <c r="RBQ135" s="181"/>
      <c r="RBR135" s="181"/>
      <c r="RBS135" s="239"/>
      <c r="RBT135" s="181"/>
      <c r="RBU135" s="181"/>
      <c r="RBV135" s="239"/>
      <c r="RBW135" s="181"/>
      <c r="RBX135" s="181"/>
      <c r="RBY135" s="239"/>
      <c r="RBZ135" s="181"/>
      <c r="RCA135" s="181"/>
      <c r="RCB135" s="239"/>
      <c r="RCC135" s="181"/>
      <c r="RCD135" s="181"/>
      <c r="RCE135" s="239"/>
      <c r="RCF135" s="181"/>
      <c r="RCG135" s="181"/>
      <c r="RCH135" s="239"/>
      <c r="RCI135" s="181"/>
      <c r="RCJ135" s="181"/>
      <c r="RCK135" s="239"/>
      <c r="RCL135" s="181"/>
      <c r="RCM135" s="181"/>
      <c r="RCN135" s="239"/>
      <c r="RCO135" s="181"/>
      <c r="RCP135" s="181"/>
      <c r="RCQ135" s="239"/>
      <c r="RCR135" s="181"/>
      <c r="RCS135" s="181"/>
      <c r="RCT135" s="239"/>
      <c r="RCU135" s="181"/>
      <c r="RCV135" s="181"/>
      <c r="RCW135" s="239"/>
      <c r="RCX135" s="181"/>
      <c r="RCY135" s="181"/>
      <c r="RCZ135" s="239"/>
      <c r="RDA135" s="181"/>
      <c r="RDB135" s="181"/>
      <c r="RDC135" s="239"/>
      <c r="RDD135" s="181"/>
      <c r="RDE135" s="181"/>
      <c r="RDF135" s="239"/>
      <c r="RDG135" s="181"/>
      <c r="RDH135" s="181"/>
      <c r="RDI135" s="239"/>
      <c r="RDJ135" s="181"/>
      <c r="RDK135" s="181"/>
      <c r="RDL135" s="239"/>
      <c r="RDM135" s="181"/>
      <c r="RDN135" s="181"/>
      <c r="RDO135" s="239"/>
      <c r="RDP135" s="181"/>
      <c r="RDQ135" s="181"/>
      <c r="RDR135" s="239"/>
      <c r="RDS135" s="181"/>
      <c r="RDT135" s="181"/>
      <c r="RDU135" s="239"/>
      <c r="RDV135" s="181"/>
      <c r="RDW135" s="181"/>
      <c r="RDX135" s="239"/>
      <c r="RDY135" s="181"/>
      <c r="RDZ135" s="181"/>
      <c r="REA135" s="239"/>
      <c r="REB135" s="181"/>
      <c r="REC135" s="181"/>
      <c r="RED135" s="239"/>
      <c r="REE135" s="181"/>
      <c r="REF135" s="181"/>
      <c r="REG135" s="239"/>
      <c r="REH135" s="181"/>
      <c r="REI135" s="181"/>
      <c r="REJ135" s="239"/>
      <c r="REK135" s="181"/>
      <c r="REL135" s="181"/>
      <c r="REM135" s="239"/>
      <c r="REN135" s="181"/>
      <c r="REO135" s="181"/>
      <c r="REP135" s="239"/>
      <c r="REQ135" s="181"/>
      <c r="RER135" s="181"/>
      <c r="RES135" s="239"/>
      <c r="RET135" s="181"/>
      <c r="REU135" s="181"/>
      <c r="REV135" s="239"/>
      <c r="REW135" s="181"/>
      <c r="REX135" s="181"/>
      <c r="REY135" s="239"/>
      <c r="REZ135" s="181"/>
      <c r="RFA135" s="181"/>
      <c r="RFB135" s="239"/>
      <c r="RFC135" s="181"/>
      <c r="RFD135" s="181"/>
      <c r="RFE135" s="239"/>
      <c r="RFF135" s="181"/>
      <c r="RFG135" s="181"/>
      <c r="RFH135" s="239"/>
      <c r="RFI135" s="181"/>
      <c r="RFJ135" s="181"/>
      <c r="RFK135" s="239"/>
      <c r="RFL135" s="181"/>
      <c r="RFM135" s="181"/>
      <c r="RFN135" s="239"/>
      <c r="RFO135" s="181"/>
      <c r="RFP135" s="181"/>
      <c r="RFQ135" s="239"/>
      <c r="RFR135" s="181"/>
      <c r="RFS135" s="181"/>
      <c r="RFT135" s="239"/>
      <c r="RFU135" s="181"/>
      <c r="RFV135" s="181"/>
      <c r="RFW135" s="239"/>
      <c r="RFX135" s="181"/>
      <c r="RFY135" s="181"/>
      <c r="RFZ135" s="239"/>
      <c r="RGA135" s="181"/>
      <c r="RGB135" s="181"/>
      <c r="RGC135" s="239"/>
      <c r="RGD135" s="181"/>
      <c r="RGE135" s="181"/>
      <c r="RGF135" s="239"/>
      <c r="RGG135" s="181"/>
      <c r="RGH135" s="181"/>
      <c r="RGI135" s="239"/>
      <c r="RGJ135" s="181"/>
      <c r="RGK135" s="181"/>
      <c r="RGL135" s="239"/>
      <c r="RGM135" s="181"/>
      <c r="RGN135" s="181"/>
      <c r="RGO135" s="239"/>
      <c r="RGP135" s="181"/>
      <c r="RGQ135" s="181"/>
      <c r="RGR135" s="239"/>
      <c r="RGS135" s="181"/>
      <c r="RGT135" s="181"/>
      <c r="RGU135" s="239"/>
      <c r="RGV135" s="181"/>
      <c r="RGW135" s="181"/>
      <c r="RGX135" s="239"/>
      <c r="RGY135" s="181"/>
      <c r="RGZ135" s="181"/>
      <c r="RHA135" s="239"/>
      <c r="RHB135" s="181"/>
      <c r="RHC135" s="181"/>
      <c r="RHD135" s="239"/>
      <c r="RHE135" s="181"/>
      <c r="RHF135" s="181"/>
      <c r="RHG135" s="239"/>
      <c r="RHH135" s="181"/>
      <c r="RHI135" s="181"/>
      <c r="RHJ135" s="239"/>
      <c r="RHK135" s="181"/>
      <c r="RHL135" s="181"/>
      <c r="RHM135" s="239"/>
      <c r="RHN135" s="181"/>
      <c r="RHO135" s="181"/>
      <c r="RHP135" s="239"/>
      <c r="RHQ135" s="181"/>
      <c r="RHR135" s="181"/>
      <c r="RHS135" s="239"/>
      <c r="RHT135" s="181"/>
      <c r="RHU135" s="181"/>
      <c r="RHV135" s="239"/>
      <c r="RHW135" s="181"/>
      <c r="RHX135" s="181"/>
      <c r="RHY135" s="239"/>
      <c r="RHZ135" s="181"/>
      <c r="RIA135" s="181"/>
      <c r="RIB135" s="239"/>
      <c r="RIC135" s="181"/>
      <c r="RID135" s="181"/>
      <c r="RIE135" s="239"/>
      <c r="RIF135" s="181"/>
      <c r="RIG135" s="181"/>
      <c r="RIH135" s="239"/>
      <c r="RII135" s="181"/>
      <c r="RIJ135" s="181"/>
      <c r="RIK135" s="239"/>
      <c r="RIL135" s="181"/>
      <c r="RIM135" s="181"/>
      <c r="RIN135" s="239"/>
      <c r="RIO135" s="181"/>
      <c r="RIP135" s="181"/>
      <c r="RIQ135" s="239"/>
      <c r="RIR135" s="181"/>
      <c r="RIS135" s="181"/>
      <c r="RIT135" s="239"/>
      <c r="RIU135" s="181"/>
      <c r="RIV135" s="181"/>
      <c r="RIW135" s="239"/>
      <c r="RIX135" s="181"/>
      <c r="RIY135" s="181"/>
      <c r="RIZ135" s="239"/>
      <c r="RJA135" s="181"/>
      <c r="RJB135" s="181"/>
      <c r="RJC135" s="239"/>
      <c r="RJD135" s="181"/>
      <c r="RJE135" s="181"/>
      <c r="RJF135" s="239"/>
      <c r="RJG135" s="181"/>
      <c r="RJH135" s="181"/>
      <c r="RJI135" s="239"/>
      <c r="RJJ135" s="181"/>
      <c r="RJK135" s="181"/>
      <c r="RJL135" s="239"/>
      <c r="RJM135" s="181"/>
      <c r="RJN135" s="181"/>
      <c r="RJO135" s="239"/>
      <c r="RJP135" s="181"/>
      <c r="RJQ135" s="181"/>
      <c r="RJR135" s="239"/>
      <c r="RJS135" s="181"/>
      <c r="RJT135" s="181"/>
      <c r="RJU135" s="239"/>
      <c r="RJV135" s="181"/>
      <c r="RJW135" s="181"/>
      <c r="RJX135" s="239"/>
      <c r="RJY135" s="181"/>
      <c r="RJZ135" s="181"/>
      <c r="RKA135" s="239"/>
      <c r="RKB135" s="181"/>
      <c r="RKC135" s="181"/>
      <c r="RKD135" s="239"/>
      <c r="RKE135" s="181"/>
      <c r="RKF135" s="181"/>
      <c r="RKG135" s="239"/>
      <c r="RKH135" s="181"/>
      <c r="RKI135" s="181"/>
      <c r="RKJ135" s="239"/>
      <c r="RKK135" s="181"/>
      <c r="RKL135" s="181"/>
      <c r="RKM135" s="239"/>
      <c r="RKN135" s="181"/>
      <c r="RKO135" s="181"/>
      <c r="RKP135" s="239"/>
      <c r="RKQ135" s="181"/>
      <c r="RKR135" s="181"/>
      <c r="RKS135" s="239"/>
      <c r="RKT135" s="181"/>
      <c r="RKU135" s="181"/>
      <c r="RKV135" s="239"/>
      <c r="RKW135" s="181"/>
      <c r="RKX135" s="181"/>
      <c r="RKY135" s="239"/>
      <c r="RKZ135" s="181"/>
      <c r="RLA135" s="181"/>
      <c r="RLB135" s="239"/>
      <c r="RLC135" s="181"/>
      <c r="RLD135" s="181"/>
      <c r="RLE135" s="239"/>
      <c r="RLF135" s="181"/>
      <c r="RLG135" s="181"/>
      <c r="RLH135" s="239"/>
      <c r="RLI135" s="181"/>
      <c r="RLJ135" s="181"/>
      <c r="RLK135" s="239"/>
      <c r="RLL135" s="181"/>
      <c r="RLM135" s="181"/>
      <c r="RLN135" s="239"/>
      <c r="RLO135" s="181"/>
      <c r="RLP135" s="181"/>
      <c r="RLQ135" s="239"/>
      <c r="RLR135" s="181"/>
      <c r="RLS135" s="181"/>
      <c r="RLT135" s="239"/>
      <c r="RLU135" s="181"/>
      <c r="RLV135" s="181"/>
      <c r="RLW135" s="239"/>
      <c r="RLX135" s="181"/>
      <c r="RLY135" s="181"/>
      <c r="RLZ135" s="239"/>
      <c r="RMA135" s="181"/>
      <c r="RMB135" s="181"/>
      <c r="RMC135" s="239"/>
      <c r="RMD135" s="181"/>
      <c r="RME135" s="181"/>
      <c r="RMF135" s="239"/>
      <c r="RMG135" s="181"/>
      <c r="RMH135" s="181"/>
      <c r="RMI135" s="239"/>
      <c r="RMJ135" s="181"/>
      <c r="RMK135" s="181"/>
      <c r="RML135" s="239"/>
      <c r="RMM135" s="181"/>
      <c r="RMN135" s="181"/>
      <c r="RMO135" s="239"/>
      <c r="RMP135" s="181"/>
      <c r="RMQ135" s="181"/>
      <c r="RMR135" s="239"/>
      <c r="RMS135" s="181"/>
      <c r="RMT135" s="181"/>
      <c r="RMU135" s="239"/>
      <c r="RMV135" s="181"/>
      <c r="RMW135" s="181"/>
      <c r="RMX135" s="239"/>
      <c r="RMY135" s="181"/>
      <c r="RMZ135" s="181"/>
      <c r="RNA135" s="239"/>
      <c r="RNB135" s="181"/>
      <c r="RNC135" s="181"/>
      <c r="RND135" s="239"/>
      <c r="RNE135" s="181"/>
      <c r="RNF135" s="181"/>
      <c r="RNG135" s="239"/>
      <c r="RNH135" s="181"/>
      <c r="RNI135" s="181"/>
      <c r="RNJ135" s="239"/>
      <c r="RNK135" s="181"/>
      <c r="RNL135" s="181"/>
      <c r="RNM135" s="239"/>
      <c r="RNN135" s="181"/>
      <c r="RNO135" s="181"/>
      <c r="RNP135" s="239"/>
      <c r="RNQ135" s="181"/>
      <c r="RNR135" s="181"/>
      <c r="RNS135" s="239"/>
      <c r="RNT135" s="181"/>
      <c r="RNU135" s="181"/>
      <c r="RNV135" s="239"/>
      <c r="RNW135" s="181"/>
      <c r="RNX135" s="181"/>
      <c r="RNY135" s="239"/>
      <c r="RNZ135" s="181"/>
      <c r="ROA135" s="181"/>
      <c r="ROB135" s="239"/>
      <c r="ROC135" s="181"/>
      <c r="ROD135" s="181"/>
      <c r="ROE135" s="239"/>
      <c r="ROF135" s="181"/>
      <c r="ROG135" s="181"/>
      <c r="ROH135" s="239"/>
      <c r="ROI135" s="181"/>
      <c r="ROJ135" s="181"/>
      <c r="ROK135" s="239"/>
      <c r="ROL135" s="181"/>
      <c r="ROM135" s="181"/>
      <c r="RON135" s="239"/>
      <c r="ROO135" s="181"/>
      <c r="ROP135" s="181"/>
      <c r="ROQ135" s="239"/>
      <c r="ROR135" s="181"/>
      <c r="ROS135" s="181"/>
      <c r="ROT135" s="239"/>
      <c r="ROU135" s="181"/>
      <c r="ROV135" s="181"/>
      <c r="ROW135" s="239"/>
      <c r="ROX135" s="181"/>
      <c r="ROY135" s="181"/>
      <c r="ROZ135" s="239"/>
      <c r="RPA135" s="181"/>
      <c r="RPB135" s="181"/>
      <c r="RPC135" s="239"/>
      <c r="RPD135" s="181"/>
      <c r="RPE135" s="181"/>
      <c r="RPF135" s="239"/>
      <c r="RPG135" s="181"/>
      <c r="RPH135" s="181"/>
      <c r="RPI135" s="239"/>
      <c r="RPJ135" s="181"/>
      <c r="RPK135" s="181"/>
      <c r="RPL135" s="239"/>
      <c r="RPM135" s="181"/>
      <c r="RPN135" s="181"/>
      <c r="RPO135" s="239"/>
      <c r="RPP135" s="181"/>
      <c r="RPQ135" s="181"/>
      <c r="RPR135" s="239"/>
      <c r="RPS135" s="181"/>
      <c r="RPT135" s="181"/>
      <c r="RPU135" s="239"/>
      <c r="RPV135" s="181"/>
      <c r="RPW135" s="181"/>
      <c r="RPX135" s="239"/>
      <c r="RPY135" s="181"/>
      <c r="RPZ135" s="181"/>
      <c r="RQA135" s="239"/>
      <c r="RQB135" s="181"/>
      <c r="RQC135" s="181"/>
      <c r="RQD135" s="239"/>
      <c r="RQE135" s="181"/>
      <c r="RQF135" s="181"/>
      <c r="RQG135" s="239"/>
      <c r="RQH135" s="181"/>
      <c r="RQI135" s="181"/>
      <c r="RQJ135" s="239"/>
      <c r="RQK135" s="181"/>
      <c r="RQL135" s="181"/>
      <c r="RQM135" s="239"/>
      <c r="RQN135" s="181"/>
      <c r="RQO135" s="181"/>
      <c r="RQP135" s="239"/>
      <c r="RQQ135" s="181"/>
      <c r="RQR135" s="181"/>
      <c r="RQS135" s="239"/>
      <c r="RQT135" s="181"/>
      <c r="RQU135" s="181"/>
      <c r="RQV135" s="239"/>
      <c r="RQW135" s="181"/>
      <c r="RQX135" s="181"/>
      <c r="RQY135" s="239"/>
      <c r="RQZ135" s="181"/>
      <c r="RRA135" s="181"/>
      <c r="RRB135" s="239"/>
      <c r="RRC135" s="181"/>
      <c r="RRD135" s="181"/>
      <c r="RRE135" s="239"/>
      <c r="RRF135" s="181"/>
      <c r="RRG135" s="181"/>
      <c r="RRH135" s="239"/>
      <c r="RRI135" s="181"/>
      <c r="RRJ135" s="181"/>
      <c r="RRK135" s="239"/>
      <c r="RRL135" s="181"/>
      <c r="RRM135" s="181"/>
      <c r="RRN135" s="239"/>
      <c r="RRO135" s="181"/>
      <c r="RRP135" s="181"/>
      <c r="RRQ135" s="239"/>
      <c r="RRR135" s="181"/>
      <c r="RRS135" s="181"/>
      <c r="RRT135" s="239"/>
      <c r="RRU135" s="181"/>
      <c r="RRV135" s="181"/>
      <c r="RRW135" s="239"/>
      <c r="RRX135" s="181"/>
      <c r="RRY135" s="181"/>
      <c r="RRZ135" s="239"/>
      <c r="RSA135" s="181"/>
      <c r="RSB135" s="181"/>
      <c r="RSC135" s="239"/>
      <c r="RSD135" s="181"/>
      <c r="RSE135" s="181"/>
      <c r="RSF135" s="239"/>
      <c r="RSG135" s="181"/>
      <c r="RSH135" s="181"/>
      <c r="RSI135" s="239"/>
      <c r="RSJ135" s="181"/>
      <c r="RSK135" s="181"/>
      <c r="RSL135" s="239"/>
      <c r="RSM135" s="181"/>
      <c r="RSN135" s="181"/>
      <c r="RSO135" s="239"/>
      <c r="RSP135" s="181"/>
      <c r="RSQ135" s="181"/>
      <c r="RSR135" s="239"/>
      <c r="RSS135" s="181"/>
      <c r="RST135" s="181"/>
      <c r="RSU135" s="239"/>
      <c r="RSV135" s="181"/>
      <c r="RSW135" s="181"/>
      <c r="RSX135" s="239"/>
      <c r="RSY135" s="181"/>
      <c r="RSZ135" s="181"/>
      <c r="RTA135" s="239"/>
      <c r="RTB135" s="181"/>
      <c r="RTC135" s="181"/>
      <c r="RTD135" s="239"/>
      <c r="RTE135" s="181"/>
      <c r="RTF135" s="181"/>
      <c r="RTG135" s="239"/>
      <c r="RTH135" s="181"/>
      <c r="RTI135" s="181"/>
      <c r="RTJ135" s="239"/>
      <c r="RTK135" s="181"/>
      <c r="RTL135" s="181"/>
      <c r="RTM135" s="239"/>
      <c r="RTN135" s="181"/>
      <c r="RTO135" s="181"/>
      <c r="RTP135" s="239"/>
      <c r="RTQ135" s="181"/>
      <c r="RTR135" s="181"/>
      <c r="RTS135" s="239"/>
      <c r="RTT135" s="181"/>
      <c r="RTU135" s="181"/>
      <c r="RTV135" s="239"/>
      <c r="RTW135" s="181"/>
      <c r="RTX135" s="181"/>
      <c r="RTY135" s="239"/>
      <c r="RTZ135" s="181"/>
      <c r="RUA135" s="181"/>
      <c r="RUB135" s="239"/>
      <c r="RUC135" s="181"/>
      <c r="RUD135" s="181"/>
      <c r="RUE135" s="239"/>
      <c r="RUF135" s="181"/>
      <c r="RUG135" s="181"/>
      <c r="RUH135" s="239"/>
      <c r="RUI135" s="181"/>
      <c r="RUJ135" s="181"/>
      <c r="RUK135" s="239"/>
      <c r="RUL135" s="181"/>
      <c r="RUM135" s="181"/>
      <c r="RUN135" s="239"/>
      <c r="RUO135" s="181"/>
      <c r="RUP135" s="181"/>
      <c r="RUQ135" s="239"/>
      <c r="RUR135" s="181"/>
      <c r="RUS135" s="181"/>
      <c r="RUT135" s="239"/>
      <c r="RUU135" s="181"/>
      <c r="RUV135" s="181"/>
      <c r="RUW135" s="239"/>
      <c r="RUX135" s="181"/>
      <c r="RUY135" s="181"/>
      <c r="RUZ135" s="239"/>
      <c r="RVA135" s="181"/>
      <c r="RVB135" s="181"/>
      <c r="RVC135" s="239"/>
      <c r="RVD135" s="181"/>
      <c r="RVE135" s="181"/>
      <c r="RVF135" s="239"/>
      <c r="RVG135" s="181"/>
      <c r="RVH135" s="181"/>
      <c r="RVI135" s="239"/>
      <c r="RVJ135" s="181"/>
      <c r="RVK135" s="181"/>
      <c r="RVL135" s="239"/>
      <c r="RVM135" s="181"/>
      <c r="RVN135" s="181"/>
      <c r="RVO135" s="239"/>
      <c r="RVP135" s="181"/>
      <c r="RVQ135" s="181"/>
      <c r="RVR135" s="239"/>
      <c r="RVS135" s="181"/>
      <c r="RVT135" s="181"/>
      <c r="RVU135" s="239"/>
      <c r="RVV135" s="181"/>
      <c r="RVW135" s="181"/>
      <c r="RVX135" s="239"/>
      <c r="RVY135" s="181"/>
      <c r="RVZ135" s="181"/>
      <c r="RWA135" s="239"/>
      <c r="RWB135" s="181"/>
      <c r="RWC135" s="181"/>
      <c r="RWD135" s="239"/>
      <c r="RWE135" s="181"/>
      <c r="RWF135" s="181"/>
      <c r="RWG135" s="239"/>
      <c r="RWH135" s="181"/>
      <c r="RWI135" s="181"/>
      <c r="RWJ135" s="239"/>
      <c r="RWK135" s="181"/>
      <c r="RWL135" s="181"/>
      <c r="RWM135" s="239"/>
      <c r="RWN135" s="181"/>
      <c r="RWO135" s="181"/>
      <c r="RWP135" s="239"/>
      <c r="RWQ135" s="181"/>
      <c r="RWR135" s="181"/>
      <c r="RWS135" s="239"/>
      <c r="RWT135" s="181"/>
      <c r="RWU135" s="181"/>
      <c r="RWV135" s="239"/>
      <c r="RWW135" s="181"/>
      <c r="RWX135" s="181"/>
      <c r="RWY135" s="239"/>
      <c r="RWZ135" s="181"/>
      <c r="RXA135" s="181"/>
      <c r="RXB135" s="239"/>
      <c r="RXC135" s="181"/>
      <c r="RXD135" s="181"/>
      <c r="RXE135" s="239"/>
      <c r="RXF135" s="181"/>
      <c r="RXG135" s="181"/>
      <c r="RXH135" s="239"/>
      <c r="RXI135" s="181"/>
      <c r="RXJ135" s="181"/>
      <c r="RXK135" s="239"/>
      <c r="RXL135" s="181"/>
      <c r="RXM135" s="181"/>
      <c r="RXN135" s="239"/>
      <c r="RXO135" s="181"/>
      <c r="RXP135" s="181"/>
      <c r="RXQ135" s="239"/>
      <c r="RXR135" s="181"/>
      <c r="RXS135" s="181"/>
      <c r="RXT135" s="239"/>
      <c r="RXU135" s="181"/>
      <c r="RXV135" s="181"/>
      <c r="RXW135" s="239"/>
      <c r="RXX135" s="181"/>
      <c r="RXY135" s="181"/>
      <c r="RXZ135" s="239"/>
      <c r="RYA135" s="181"/>
      <c r="RYB135" s="181"/>
      <c r="RYC135" s="239"/>
      <c r="RYD135" s="181"/>
      <c r="RYE135" s="181"/>
      <c r="RYF135" s="239"/>
      <c r="RYG135" s="181"/>
      <c r="RYH135" s="181"/>
      <c r="RYI135" s="239"/>
      <c r="RYJ135" s="181"/>
      <c r="RYK135" s="181"/>
      <c r="RYL135" s="239"/>
      <c r="RYM135" s="181"/>
      <c r="RYN135" s="181"/>
      <c r="RYO135" s="239"/>
      <c r="RYP135" s="181"/>
      <c r="RYQ135" s="181"/>
      <c r="RYR135" s="239"/>
      <c r="RYS135" s="181"/>
      <c r="RYT135" s="181"/>
      <c r="RYU135" s="239"/>
      <c r="RYV135" s="181"/>
      <c r="RYW135" s="181"/>
      <c r="RYX135" s="239"/>
      <c r="RYY135" s="181"/>
      <c r="RYZ135" s="181"/>
      <c r="RZA135" s="239"/>
      <c r="RZB135" s="181"/>
      <c r="RZC135" s="181"/>
      <c r="RZD135" s="239"/>
      <c r="RZE135" s="181"/>
      <c r="RZF135" s="181"/>
      <c r="RZG135" s="239"/>
      <c r="RZH135" s="181"/>
      <c r="RZI135" s="181"/>
      <c r="RZJ135" s="239"/>
      <c r="RZK135" s="181"/>
      <c r="RZL135" s="181"/>
      <c r="RZM135" s="239"/>
      <c r="RZN135" s="181"/>
      <c r="RZO135" s="181"/>
      <c r="RZP135" s="239"/>
      <c r="RZQ135" s="181"/>
      <c r="RZR135" s="181"/>
      <c r="RZS135" s="239"/>
      <c r="RZT135" s="181"/>
      <c r="RZU135" s="181"/>
      <c r="RZV135" s="239"/>
      <c r="RZW135" s="181"/>
      <c r="RZX135" s="181"/>
      <c r="RZY135" s="239"/>
      <c r="RZZ135" s="181"/>
      <c r="SAA135" s="181"/>
      <c r="SAB135" s="239"/>
      <c r="SAC135" s="181"/>
      <c r="SAD135" s="181"/>
      <c r="SAE135" s="239"/>
      <c r="SAF135" s="181"/>
      <c r="SAG135" s="181"/>
      <c r="SAH135" s="239"/>
      <c r="SAI135" s="181"/>
      <c r="SAJ135" s="181"/>
      <c r="SAK135" s="239"/>
      <c r="SAL135" s="181"/>
      <c r="SAM135" s="181"/>
      <c r="SAN135" s="239"/>
      <c r="SAO135" s="181"/>
      <c r="SAP135" s="181"/>
      <c r="SAQ135" s="239"/>
      <c r="SAR135" s="181"/>
      <c r="SAS135" s="181"/>
      <c r="SAT135" s="239"/>
      <c r="SAU135" s="181"/>
      <c r="SAV135" s="181"/>
      <c r="SAW135" s="239"/>
      <c r="SAX135" s="181"/>
      <c r="SAY135" s="181"/>
      <c r="SAZ135" s="239"/>
      <c r="SBA135" s="181"/>
      <c r="SBB135" s="181"/>
      <c r="SBC135" s="239"/>
      <c r="SBD135" s="181"/>
      <c r="SBE135" s="181"/>
      <c r="SBF135" s="239"/>
      <c r="SBG135" s="181"/>
      <c r="SBH135" s="181"/>
      <c r="SBI135" s="239"/>
      <c r="SBJ135" s="181"/>
      <c r="SBK135" s="181"/>
      <c r="SBL135" s="239"/>
      <c r="SBM135" s="181"/>
      <c r="SBN135" s="181"/>
      <c r="SBO135" s="239"/>
      <c r="SBP135" s="181"/>
      <c r="SBQ135" s="181"/>
      <c r="SBR135" s="239"/>
      <c r="SBS135" s="181"/>
      <c r="SBT135" s="181"/>
      <c r="SBU135" s="239"/>
      <c r="SBV135" s="181"/>
      <c r="SBW135" s="181"/>
      <c r="SBX135" s="239"/>
      <c r="SBY135" s="181"/>
      <c r="SBZ135" s="181"/>
      <c r="SCA135" s="239"/>
      <c r="SCB135" s="181"/>
      <c r="SCC135" s="181"/>
      <c r="SCD135" s="239"/>
      <c r="SCE135" s="181"/>
      <c r="SCF135" s="181"/>
      <c r="SCG135" s="239"/>
      <c r="SCH135" s="181"/>
      <c r="SCI135" s="181"/>
      <c r="SCJ135" s="239"/>
      <c r="SCK135" s="181"/>
      <c r="SCL135" s="181"/>
      <c r="SCM135" s="239"/>
      <c r="SCN135" s="181"/>
      <c r="SCO135" s="181"/>
      <c r="SCP135" s="239"/>
      <c r="SCQ135" s="181"/>
      <c r="SCR135" s="181"/>
      <c r="SCS135" s="239"/>
      <c r="SCT135" s="181"/>
      <c r="SCU135" s="181"/>
      <c r="SCV135" s="239"/>
      <c r="SCW135" s="181"/>
      <c r="SCX135" s="181"/>
      <c r="SCY135" s="239"/>
      <c r="SCZ135" s="181"/>
      <c r="SDA135" s="181"/>
      <c r="SDB135" s="239"/>
      <c r="SDC135" s="181"/>
      <c r="SDD135" s="181"/>
      <c r="SDE135" s="239"/>
      <c r="SDF135" s="181"/>
      <c r="SDG135" s="181"/>
      <c r="SDH135" s="239"/>
      <c r="SDI135" s="181"/>
      <c r="SDJ135" s="181"/>
      <c r="SDK135" s="239"/>
      <c r="SDL135" s="181"/>
      <c r="SDM135" s="181"/>
      <c r="SDN135" s="239"/>
      <c r="SDO135" s="181"/>
      <c r="SDP135" s="181"/>
      <c r="SDQ135" s="239"/>
      <c r="SDR135" s="181"/>
      <c r="SDS135" s="181"/>
      <c r="SDT135" s="239"/>
      <c r="SDU135" s="181"/>
      <c r="SDV135" s="181"/>
      <c r="SDW135" s="239"/>
      <c r="SDX135" s="181"/>
      <c r="SDY135" s="181"/>
      <c r="SDZ135" s="239"/>
      <c r="SEA135" s="181"/>
      <c r="SEB135" s="181"/>
      <c r="SEC135" s="239"/>
      <c r="SED135" s="181"/>
      <c r="SEE135" s="181"/>
      <c r="SEF135" s="239"/>
      <c r="SEG135" s="181"/>
      <c r="SEH135" s="181"/>
      <c r="SEI135" s="239"/>
      <c r="SEJ135" s="181"/>
      <c r="SEK135" s="181"/>
      <c r="SEL135" s="239"/>
      <c r="SEM135" s="181"/>
      <c r="SEN135" s="181"/>
      <c r="SEO135" s="239"/>
      <c r="SEP135" s="181"/>
      <c r="SEQ135" s="181"/>
      <c r="SER135" s="239"/>
      <c r="SES135" s="181"/>
      <c r="SET135" s="181"/>
      <c r="SEU135" s="239"/>
      <c r="SEV135" s="181"/>
      <c r="SEW135" s="181"/>
      <c r="SEX135" s="239"/>
      <c r="SEY135" s="181"/>
      <c r="SEZ135" s="181"/>
      <c r="SFA135" s="239"/>
      <c r="SFB135" s="181"/>
      <c r="SFC135" s="181"/>
      <c r="SFD135" s="239"/>
      <c r="SFE135" s="181"/>
      <c r="SFF135" s="181"/>
      <c r="SFG135" s="239"/>
      <c r="SFH135" s="181"/>
      <c r="SFI135" s="181"/>
      <c r="SFJ135" s="239"/>
      <c r="SFK135" s="181"/>
      <c r="SFL135" s="181"/>
      <c r="SFM135" s="239"/>
      <c r="SFN135" s="181"/>
      <c r="SFO135" s="181"/>
      <c r="SFP135" s="239"/>
      <c r="SFQ135" s="181"/>
      <c r="SFR135" s="181"/>
      <c r="SFS135" s="239"/>
      <c r="SFT135" s="181"/>
      <c r="SFU135" s="181"/>
      <c r="SFV135" s="239"/>
      <c r="SFW135" s="181"/>
      <c r="SFX135" s="181"/>
      <c r="SFY135" s="239"/>
      <c r="SFZ135" s="181"/>
      <c r="SGA135" s="181"/>
      <c r="SGB135" s="239"/>
      <c r="SGC135" s="181"/>
      <c r="SGD135" s="181"/>
      <c r="SGE135" s="239"/>
      <c r="SGF135" s="181"/>
      <c r="SGG135" s="181"/>
      <c r="SGH135" s="239"/>
      <c r="SGI135" s="181"/>
      <c r="SGJ135" s="181"/>
      <c r="SGK135" s="239"/>
      <c r="SGL135" s="181"/>
      <c r="SGM135" s="181"/>
      <c r="SGN135" s="239"/>
      <c r="SGO135" s="181"/>
      <c r="SGP135" s="181"/>
      <c r="SGQ135" s="239"/>
      <c r="SGR135" s="181"/>
      <c r="SGS135" s="181"/>
      <c r="SGT135" s="239"/>
      <c r="SGU135" s="181"/>
      <c r="SGV135" s="181"/>
      <c r="SGW135" s="239"/>
      <c r="SGX135" s="181"/>
      <c r="SGY135" s="181"/>
      <c r="SGZ135" s="239"/>
      <c r="SHA135" s="181"/>
      <c r="SHB135" s="181"/>
      <c r="SHC135" s="239"/>
      <c r="SHD135" s="181"/>
      <c r="SHE135" s="181"/>
      <c r="SHF135" s="239"/>
      <c r="SHG135" s="181"/>
      <c r="SHH135" s="181"/>
      <c r="SHI135" s="239"/>
      <c r="SHJ135" s="181"/>
      <c r="SHK135" s="181"/>
      <c r="SHL135" s="239"/>
      <c r="SHM135" s="181"/>
      <c r="SHN135" s="181"/>
      <c r="SHO135" s="239"/>
      <c r="SHP135" s="181"/>
      <c r="SHQ135" s="181"/>
      <c r="SHR135" s="239"/>
      <c r="SHS135" s="181"/>
      <c r="SHT135" s="181"/>
      <c r="SHU135" s="239"/>
      <c r="SHV135" s="181"/>
      <c r="SHW135" s="181"/>
      <c r="SHX135" s="239"/>
      <c r="SHY135" s="181"/>
      <c r="SHZ135" s="181"/>
      <c r="SIA135" s="239"/>
      <c r="SIB135" s="181"/>
      <c r="SIC135" s="181"/>
      <c r="SID135" s="239"/>
      <c r="SIE135" s="181"/>
      <c r="SIF135" s="181"/>
      <c r="SIG135" s="239"/>
      <c r="SIH135" s="181"/>
      <c r="SII135" s="181"/>
      <c r="SIJ135" s="239"/>
      <c r="SIK135" s="181"/>
      <c r="SIL135" s="181"/>
      <c r="SIM135" s="239"/>
      <c r="SIN135" s="181"/>
      <c r="SIO135" s="181"/>
      <c r="SIP135" s="239"/>
      <c r="SIQ135" s="181"/>
      <c r="SIR135" s="181"/>
      <c r="SIS135" s="239"/>
      <c r="SIT135" s="181"/>
      <c r="SIU135" s="181"/>
      <c r="SIV135" s="239"/>
      <c r="SIW135" s="181"/>
      <c r="SIX135" s="181"/>
      <c r="SIY135" s="239"/>
      <c r="SIZ135" s="181"/>
      <c r="SJA135" s="181"/>
      <c r="SJB135" s="239"/>
      <c r="SJC135" s="181"/>
      <c r="SJD135" s="181"/>
      <c r="SJE135" s="239"/>
      <c r="SJF135" s="181"/>
      <c r="SJG135" s="181"/>
      <c r="SJH135" s="239"/>
      <c r="SJI135" s="181"/>
      <c r="SJJ135" s="181"/>
      <c r="SJK135" s="239"/>
      <c r="SJL135" s="181"/>
      <c r="SJM135" s="181"/>
      <c r="SJN135" s="239"/>
      <c r="SJO135" s="181"/>
      <c r="SJP135" s="181"/>
      <c r="SJQ135" s="239"/>
      <c r="SJR135" s="181"/>
      <c r="SJS135" s="181"/>
      <c r="SJT135" s="239"/>
      <c r="SJU135" s="181"/>
      <c r="SJV135" s="181"/>
      <c r="SJW135" s="239"/>
      <c r="SJX135" s="181"/>
      <c r="SJY135" s="181"/>
      <c r="SJZ135" s="239"/>
      <c r="SKA135" s="181"/>
      <c r="SKB135" s="181"/>
      <c r="SKC135" s="239"/>
      <c r="SKD135" s="181"/>
      <c r="SKE135" s="181"/>
      <c r="SKF135" s="239"/>
      <c r="SKG135" s="181"/>
      <c r="SKH135" s="181"/>
      <c r="SKI135" s="239"/>
      <c r="SKJ135" s="181"/>
      <c r="SKK135" s="181"/>
      <c r="SKL135" s="239"/>
      <c r="SKM135" s="181"/>
      <c r="SKN135" s="181"/>
      <c r="SKO135" s="239"/>
      <c r="SKP135" s="181"/>
      <c r="SKQ135" s="181"/>
      <c r="SKR135" s="239"/>
      <c r="SKS135" s="181"/>
      <c r="SKT135" s="181"/>
      <c r="SKU135" s="239"/>
      <c r="SKV135" s="181"/>
      <c r="SKW135" s="181"/>
      <c r="SKX135" s="239"/>
      <c r="SKY135" s="181"/>
      <c r="SKZ135" s="181"/>
      <c r="SLA135" s="239"/>
      <c r="SLB135" s="181"/>
      <c r="SLC135" s="181"/>
      <c r="SLD135" s="239"/>
      <c r="SLE135" s="181"/>
      <c r="SLF135" s="181"/>
      <c r="SLG135" s="239"/>
      <c r="SLH135" s="181"/>
      <c r="SLI135" s="181"/>
      <c r="SLJ135" s="239"/>
      <c r="SLK135" s="181"/>
      <c r="SLL135" s="181"/>
      <c r="SLM135" s="239"/>
      <c r="SLN135" s="181"/>
      <c r="SLO135" s="181"/>
      <c r="SLP135" s="239"/>
      <c r="SLQ135" s="181"/>
      <c r="SLR135" s="181"/>
      <c r="SLS135" s="239"/>
      <c r="SLT135" s="181"/>
      <c r="SLU135" s="181"/>
      <c r="SLV135" s="239"/>
      <c r="SLW135" s="181"/>
      <c r="SLX135" s="181"/>
      <c r="SLY135" s="239"/>
      <c r="SLZ135" s="181"/>
      <c r="SMA135" s="181"/>
      <c r="SMB135" s="239"/>
      <c r="SMC135" s="181"/>
      <c r="SMD135" s="181"/>
      <c r="SME135" s="239"/>
      <c r="SMF135" s="181"/>
      <c r="SMG135" s="181"/>
      <c r="SMH135" s="239"/>
      <c r="SMI135" s="181"/>
      <c r="SMJ135" s="181"/>
      <c r="SMK135" s="239"/>
      <c r="SML135" s="181"/>
      <c r="SMM135" s="181"/>
      <c r="SMN135" s="239"/>
      <c r="SMO135" s="181"/>
      <c r="SMP135" s="181"/>
      <c r="SMQ135" s="239"/>
      <c r="SMR135" s="181"/>
      <c r="SMS135" s="181"/>
      <c r="SMT135" s="239"/>
      <c r="SMU135" s="181"/>
      <c r="SMV135" s="181"/>
      <c r="SMW135" s="239"/>
      <c r="SMX135" s="181"/>
      <c r="SMY135" s="181"/>
      <c r="SMZ135" s="239"/>
      <c r="SNA135" s="181"/>
      <c r="SNB135" s="181"/>
      <c r="SNC135" s="239"/>
      <c r="SND135" s="181"/>
      <c r="SNE135" s="181"/>
      <c r="SNF135" s="239"/>
      <c r="SNG135" s="181"/>
      <c r="SNH135" s="181"/>
      <c r="SNI135" s="239"/>
      <c r="SNJ135" s="181"/>
      <c r="SNK135" s="181"/>
      <c r="SNL135" s="239"/>
      <c r="SNM135" s="181"/>
      <c r="SNN135" s="181"/>
      <c r="SNO135" s="239"/>
      <c r="SNP135" s="181"/>
      <c r="SNQ135" s="181"/>
      <c r="SNR135" s="239"/>
      <c r="SNS135" s="181"/>
      <c r="SNT135" s="181"/>
      <c r="SNU135" s="239"/>
      <c r="SNV135" s="181"/>
      <c r="SNW135" s="181"/>
      <c r="SNX135" s="239"/>
      <c r="SNY135" s="181"/>
      <c r="SNZ135" s="181"/>
      <c r="SOA135" s="239"/>
      <c r="SOB135" s="181"/>
      <c r="SOC135" s="181"/>
      <c r="SOD135" s="239"/>
      <c r="SOE135" s="181"/>
      <c r="SOF135" s="181"/>
      <c r="SOG135" s="239"/>
      <c r="SOH135" s="181"/>
      <c r="SOI135" s="181"/>
      <c r="SOJ135" s="239"/>
      <c r="SOK135" s="181"/>
      <c r="SOL135" s="181"/>
      <c r="SOM135" s="239"/>
      <c r="SON135" s="181"/>
      <c r="SOO135" s="181"/>
      <c r="SOP135" s="239"/>
      <c r="SOQ135" s="181"/>
      <c r="SOR135" s="181"/>
      <c r="SOS135" s="239"/>
      <c r="SOT135" s="181"/>
      <c r="SOU135" s="181"/>
      <c r="SOV135" s="239"/>
      <c r="SOW135" s="181"/>
      <c r="SOX135" s="181"/>
      <c r="SOY135" s="239"/>
      <c r="SOZ135" s="181"/>
      <c r="SPA135" s="181"/>
      <c r="SPB135" s="239"/>
      <c r="SPC135" s="181"/>
      <c r="SPD135" s="181"/>
      <c r="SPE135" s="239"/>
      <c r="SPF135" s="181"/>
      <c r="SPG135" s="181"/>
      <c r="SPH135" s="239"/>
      <c r="SPI135" s="181"/>
      <c r="SPJ135" s="181"/>
      <c r="SPK135" s="239"/>
      <c r="SPL135" s="181"/>
      <c r="SPM135" s="181"/>
      <c r="SPN135" s="239"/>
      <c r="SPO135" s="181"/>
      <c r="SPP135" s="181"/>
      <c r="SPQ135" s="239"/>
      <c r="SPR135" s="181"/>
      <c r="SPS135" s="181"/>
      <c r="SPT135" s="239"/>
      <c r="SPU135" s="181"/>
      <c r="SPV135" s="181"/>
      <c r="SPW135" s="239"/>
      <c r="SPX135" s="181"/>
      <c r="SPY135" s="181"/>
      <c r="SPZ135" s="239"/>
      <c r="SQA135" s="181"/>
      <c r="SQB135" s="181"/>
      <c r="SQC135" s="239"/>
      <c r="SQD135" s="181"/>
      <c r="SQE135" s="181"/>
      <c r="SQF135" s="239"/>
      <c r="SQG135" s="181"/>
      <c r="SQH135" s="181"/>
      <c r="SQI135" s="239"/>
      <c r="SQJ135" s="181"/>
      <c r="SQK135" s="181"/>
      <c r="SQL135" s="239"/>
      <c r="SQM135" s="181"/>
      <c r="SQN135" s="181"/>
      <c r="SQO135" s="239"/>
      <c r="SQP135" s="181"/>
      <c r="SQQ135" s="181"/>
      <c r="SQR135" s="239"/>
      <c r="SQS135" s="181"/>
      <c r="SQT135" s="181"/>
      <c r="SQU135" s="239"/>
      <c r="SQV135" s="181"/>
      <c r="SQW135" s="181"/>
      <c r="SQX135" s="239"/>
      <c r="SQY135" s="181"/>
      <c r="SQZ135" s="181"/>
      <c r="SRA135" s="239"/>
      <c r="SRB135" s="181"/>
      <c r="SRC135" s="181"/>
      <c r="SRD135" s="239"/>
      <c r="SRE135" s="181"/>
      <c r="SRF135" s="181"/>
      <c r="SRG135" s="239"/>
      <c r="SRH135" s="181"/>
      <c r="SRI135" s="181"/>
      <c r="SRJ135" s="239"/>
      <c r="SRK135" s="181"/>
      <c r="SRL135" s="181"/>
      <c r="SRM135" s="239"/>
      <c r="SRN135" s="181"/>
      <c r="SRO135" s="181"/>
      <c r="SRP135" s="239"/>
      <c r="SRQ135" s="181"/>
      <c r="SRR135" s="181"/>
      <c r="SRS135" s="239"/>
      <c r="SRT135" s="181"/>
      <c r="SRU135" s="181"/>
      <c r="SRV135" s="239"/>
      <c r="SRW135" s="181"/>
      <c r="SRX135" s="181"/>
      <c r="SRY135" s="239"/>
      <c r="SRZ135" s="181"/>
      <c r="SSA135" s="181"/>
      <c r="SSB135" s="239"/>
      <c r="SSC135" s="181"/>
      <c r="SSD135" s="181"/>
      <c r="SSE135" s="239"/>
      <c r="SSF135" s="181"/>
      <c r="SSG135" s="181"/>
      <c r="SSH135" s="239"/>
      <c r="SSI135" s="181"/>
      <c r="SSJ135" s="181"/>
      <c r="SSK135" s="239"/>
      <c r="SSL135" s="181"/>
      <c r="SSM135" s="181"/>
      <c r="SSN135" s="239"/>
      <c r="SSO135" s="181"/>
      <c r="SSP135" s="181"/>
      <c r="SSQ135" s="239"/>
      <c r="SSR135" s="181"/>
      <c r="SSS135" s="181"/>
      <c r="SST135" s="239"/>
      <c r="SSU135" s="181"/>
      <c r="SSV135" s="181"/>
      <c r="SSW135" s="239"/>
      <c r="SSX135" s="181"/>
      <c r="SSY135" s="181"/>
      <c r="SSZ135" s="239"/>
      <c r="STA135" s="181"/>
      <c r="STB135" s="181"/>
      <c r="STC135" s="239"/>
      <c r="STD135" s="181"/>
      <c r="STE135" s="181"/>
      <c r="STF135" s="239"/>
      <c r="STG135" s="181"/>
      <c r="STH135" s="181"/>
      <c r="STI135" s="239"/>
      <c r="STJ135" s="181"/>
      <c r="STK135" s="181"/>
      <c r="STL135" s="239"/>
      <c r="STM135" s="181"/>
      <c r="STN135" s="181"/>
      <c r="STO135" s="239"/>
      <c r="STP135" s="181"/>
      <c r="STQ135" s="181"/>
      <c r="STR135" s="239"/>
      <c r="STS135" s="181"/>
      <c r="STT135" s="181"/>
      <c r="STU135" s="239"/>
      <c r="STV135" s="181"/>
      <c r="STW135" s="181"/>
      <c r="STX135" s="239"/>
      <c r="STY135" s="181"/>
      <c r="STZ135" s="181"/>
      <c r="SUA135" s="239"/>
      <c r="SUB135" s="181"/>
      <c r="SUC135" s="181"/>
      <c r="SUD135" s="239"/>
      <c r="SUE135" s="181"/>
      <c r="SUF135" s="181"/>
      <c r="SUG135" s="239"/>
      <c r="SUH135" s="181"/>
      <c r="SUI135" s="181"/>
      <c r="SUJ135" s="239"/>
      <c r="SUK135" s="181"/>
      <c r="SUL135" s="181"/>
      <c r="SUM135" s="239"/>
      <c r="SUN135" s="181"/>
      <c r="SUO135" s="181"/>
      <c r="SUP135" s="239"/>
      <c r="SUQ135" s="181"/>
      <c r="SUR135" s="181"/>
      <c r="SUS135" s="239"/>
      <c r="SUT135" s="181"/>
      <c r="SUU135" s="181"/>
      <c r="SUV135" s="239"/>
      <c r="SUW135" s="181"/>
      <c r="SUX135" s="181"/>
      <c r="SUY135" s="239"/>
      <c r="SUZ135" s="181"/>
      <c r="SVA135" s="181"/>
      <c r="SVB135" s="239"/>
      <c r="SVC135" s="181"/>
      <c r="SVD135" s="181"/>
      <c r="SVE135" s="239"/>
      <c r="SVF135" s="181"/>
      <c r="SVG135" s="181"/>
      <c r="SVH135" s="239"/>
      <c r="SVI135" s="181"/>
      <c r="SVJ135" s="181"/>
      <c r="SVK135" s="239"/>
      <c r="SVL135" s="181"/>
      <c r="SVM135" s="181"/>
      <c r="SVN135" s="239"/>
      <c r="SVO135" s="181"/>
      <c r="SVP135" s="181"/>
      <c r="SVQ135" s="239"/>
      <c r="SVR135" s="181"/>
      <c r="SVS135" s="181"/>
      <c r="SVT135" s="239"/>
      <c r="SVU135" s="181"/>
      <c r="SVV135" s="181"/>
      <c r="SVW135" s="239"/>
      <c r="SVX135" s="181"/>
      <c r="SVY135" s="181"/>
      <c r="SVZ135" s="239"/>
      <c r="SWA135" s="181"/>
      <c r="SWB135" s="181"/>
      <c r="SWC135" s="239"/>
      <c r="SWD135" s="181"/>
      <c r="SWE135" s="181"/>
      <c r="SWF135" s="239"/>
      <c r="SWG135" s="181"/>
      <c r="SWH135" s="181"/>
      <c r="SWI135" s="239"/>
      <c r="SWJ135" s="181"/>
      <c r="SWK135" s="181"/>
      <c r="SWL135" s="239"/>
      <c r="SWM135" s="181"/>
      <c r="SWN135" s="181"/>
      <c r="SWO135" s="239"/>
      <c r="SWP135" s="181"/>
      <c r="SWQ135" s="181"/>
      <c r="SWR135" s="239"/>
      <c r="SWS135" s="181"/>
      <c r="SWT135" s="181"/>
      <c r="SWU135" s="239"/>
      <c r="SWV135" s="181"/>
      <c r="SWW135" s="181"/>
      <c r="SWX135" s="239"/>
      <c r="SWY135" s="181"/>
      <c r="SWZ135" s="181"/>
      <c r="SXA135" s="239"/>
      <c r="SXB135" s="181"/>
      <c r="SXC135" s="181"/>
      <c r="SXD135" s="239"/>
      <c r="SXE135" s="181"/>
      <c r="SXF135" s="181"/>
      <c r="SXG135" s="239"/>
      <c r="SXH135" s="181"/>
      <c r="SXI135" s="181"/>
      <c r="SXJ135" s="239"/>
      <c r="SXK135" s="181"/>
      <c r="SXL135" s="181"/>
      <c r="SXM135" s="239"/>
      <c r="SXN135" s="181"/>
      <c r="SXO135" s="181"/>
      <c r="SXP135" s="239"/>
      <c r="SXQ135" s="181"/>
      <c r="SXR135" s="181"/>
      <c r="SXS135" s="239"/>
      <c r="SXT135" s="181"/>
      <c r="SXU135" s="181"/>
      <c r="SXV135" s="239"/>
      <c r="SXW135" s="181"/>
      <c r="SXX135" s="181"/>
      <c r="SXY135" s="239"/>
      <c r="SXZ135" s="181"/>
      <c r="SYA135" s="181"/>
      <c r="SYB135" s="239"/>
      <c r="SYC135" s="181"/>
      <c r="SYD135" s="181"/>
      <c r="SYE135" s="239"/>
      <c r="SYF135" s="181"/>
      <c r="SYG135" s="181"/>
      <c r="SYH135" s="239"/>
      <c r="SYI135" s="181"/>
      <c r="SYJ135" s="181"/>
      <c r="SYK135" s="239"/>
      <c r="SYL135" s="181"/>
      <c r="SYM135" s="181"/>
      <c r="SYN135" s="239"/>
      <c r="SYO135" s="181"/>
      <c r="SYP135" s="181"/>
      <c r="SYQ135" s="239"/>
      <c r="SYR135" s="181"/>
      <c r="SYS135" s="181"/>
      <c r="SYT135" s="239"/>
      <c r="SYU135" s="181"/>
      <c r="SYV135" s="181"/>
      <c r="SYW135" s="239"/>
      <c r="SYX135" s="181"/>
      <c r="SYY135" s="181"/>
      <c r="SYZ135" s="239"/>
      <c r="SZA135" s="181"/>
      <c r="SZB135" s="181"/>
      <c r="SZC135" s="239"/>
      <c r="SZD135" s="181"/>
      <c r="SZE135" s="181"/>
      <c r="SZF135" s="239"/>
      <c r="SZG135" s="181"/>
      <c r="SZH135" s="181"/>
      <c r="SZI135" s="239"/>
      <c r="SZJ135" s="181"/>
      <c r="SZK135" s="181"/>
      <c r="SZL135" s="239"/>
      <c r="SZM135" s="181"/>
      <c r="SZN135" s="181"/>
      <c r="SZO135" s="239"/>
      <c r="SZP135" s="181"/>
      <c r="SZQ135" s="181"/>
      <c r="SZR135" s="239"/>
      <c r="SZS135" s="181"/>
      <c r="SZT135" s="181"/>
      <c r="SZU135" s="239"/>
      <c r="SZV135" s="181"/>
      <c r="SZW135" s="181"/>
      <c r="SZX135" s="239"/>
      <c r="SZY135" s="181"/>
      <c r="SZZ135" s="181"/>
      <c r="TAA135" s="239"/>
      <c r="TAB135" s="181"/>
      <c r="TAC135" s="181"/>
      <c r="TAD135" s="239"/>
      <c r="TAE135" s="181"/>
      <c r="TAF135" s="181"/>
      <c r="TAG135" s="239"/>
      <c r="TAH135" s="181"/>
      <c r="TAI135" s="181"/>
      <c r="TAJ135" s="239"/>
      <c r="TAK135" s="181"/>
      <c r="TAL135" s="181"/>
      <c r="TAM135" s="239"/>
      <c r="TAN135" s="181"/>
      <c r="TAO135" s="181"/>
      <c r="TAP135" s="239"/>
      <c r="TAQ135" s="181"/>
      <c r="TAR135" s="181"/>
      <c r="TAS135" s="239"/>
      <c r="TAT135" s="181"/>
      <c r="TAU135" s="181"/>
      <c r="TAV135" s="239"/>
      <c r="TAW135" s="181"/>
      <c r="TAX135" s="181"/>
      <c r="TAY135" s="239"/>
      <c r="TAZ135" s="181"/>
      <c r="TBA135" s="181"/>
      <c r="TBB135" s="239"/>
      <c r="TBC135" s="181"/>
      <c r="TBD135" s="181"/>
      <c r="TBE135" s="239"/>
      <c r="TBF135" s="181"/>
      <c r="TBG135" s="181"/>
      <c r="TBH135" s="239"/>
      <c r="TBI135" s="181"/>
      <c r="TBJ135" s="181"/>
      <c r="TBK135" s="239"/>
      <c r="TBL135" s="181"/>
      <c r="TBM135" s="181"/>
      <c r="TBN135" s="239"/>
      <c r="TBO135" s="181"/>
      <c r="TBP135" s="181"/>
      <c r="TBQ135" s="239"/>
      <c r="TBR135" s="181"/>
      <c r="TBS135" s="181"/>
      <c r="TBT135" s="239"/>
      <c r="TBU135" s="181"/>
      <c r="TBV135" s="181"/>
      <c r="TBW135" s="239"/>
      <c r="TBX135" s="181"/>
      <c r="TBY135" s="181"/>
      <c r="TBZ135" s="239"/>
      <c r="TCA135" s="181"/>
      <c r="TCB135" s="181"/>
      <c r="TCC135" s="239"/>
      <c r="TCD135" s="181"/>
      <c r="TCE135" s="181"/>
      <c r="TCF135" s="239"/>
      <c r="TCG135" s="181"/>
      <c r="TCH135" s="181"/>
      <c r="TCI135" s="239"/>
      <c r="TCJ135" s="181"/>
      <c r="TCK135" s="181"/>
      <c r="TCL135" s="239"/>
      <c r="TCM135" s="181"/>
      <c r="TCN135" s="181"/>
      <c r="TCO135" s="239"/>
      <c r="TCP135" s="181"/>
      <c r="TCQ135" s="181"/>
      <c r="TCR135" s="239"/>
      <c r="TCS135" s="181"/>
      <c r="TCT135" s="181"/>
      <c r="TCU135" s="239"/>
      <c r="TCV135" s="181"/>
      <c r="TCW135" s="181"/>
      <c r="TCX135" s="239"/>
      <c r="TCY135" s="181"/>
      <c r="TCZ135" s="181"/>
      <c r="TDA135" s="239"/>
      <c r="TDB135" s="181"/>
      <c r="TDC135" s="181"/>
      <c r="TDD135" s="239"/>
      <c r="TDE135" s="181"/>
      <c r="TDF135" s="181"/>
      <c r="TDG135" s="239"/>
      <c r="TDH135" s="181"/>
      <c r="TDI135" s="181"/>
      <c r="TDJ135" s="239"/>
      <c r="TDK135" s="181"/>
      <c r="TDL135" s="181"/>
      <c r="TDM135" s="239"/>
      <c r="TDN135" s="181"/>
      <c r="TDO135" s="181"/>
      <c r="TDP135" s="239"/>
      <c r="TDQ135" s="181"/>
      <c r="TDR135" s="181"/>
      <c r="TDS135" s="239"/>
      <c r="TDT135" s="181"/>
      <c r="TDU135" s="181"/>
      <c r="TDV135" s="239"/>
      <c r="TDW135" s="181"/>
      <c r="TDX135" s="181"/>
      <c r="TDY135" s="239"/>
      <c r="TDZ135" s="181"/>
      <c r="TEA135" s="181"/>
      <c r="TEB135" s="239"/>
      <c r="TEC135" s="181"/>
      <c r="TED135" s="181"/>
      <c r="TEE135" s="239"/>
      <c r="TEF135" s="181"/>
      <c r="TEG135" s="181"/>
      <c r="TEH135" s="239"/>
      <c r="TEI135" s="181"/>
      <c r="TEJ135" s="181"/>
      <c r="TEK135" s="239"/>
      <c r="TEL135" s="181"/>
      <c r="TEM135" s="181"/>
      <c r="TEN135" s="239"/>
      <c r="TEO135" s="181"/>
      <c r="TEP135" s="181"/>
      <c r="TEQ135" s="239"/>
      <c r="TER135" s="181"/>
      <c r="TES135" s="181"/>
      <c r="TET135" s="239"/>
      <c r="TEU135" s="181"/>
      <c r="TEV135" s="181"/>
      <c r="TEW135" s="239"/>
      <c r="TEX135" s="181"/>
      <c r="TEY135" s="181"/>
      <c r="TEZ135" s="239"/>
      <c r="TFA135" s="181"/>
      <c r="TFB135" s="181"/>
      <c r="TFC135" s="239"/>
      <c r="TFD135" s="181"/>
      <c r="TFE135" s="181"/>
      <c r="TFF135" s="239"/>
      <c r="TFG135" s="181"/>
      <c r="TFH135" s="181"/>
      <c r="TFI135" s="239"/>
      <c r="TFJ135" s="181"/>
      <c r="TFK135" s="181"/>
      <c r="TFL135" s="239"/>
      <c r="TFM135" s="181"/>
      <c r="TFN135" s="181"/>
      <c r="TFO135" s="239"/>
      <c r="TFP135" s="181"/>
      <c r="TFQ135" s="181"/>
      <c r="TFR135" s="239"/>
      <c r="TFS135" s="181"/>
      <c r="TFT135" s="181"/>
      <c r="TFU135" s="239"/>
      <c r="TFV135" s="181"/>
      <c r="TFW135" s="181"/>
      <c r="TFX135" s="239"/>
      <c r="TFY135" s="181"/>
      <c r="TFZ135" s="181"/>
      <c r="TGA135" s="239"/>
      <c r="TGB135" s="181"/>
      <c r="TGC135" s="181"/>
      <c r="TGD135" s="239"/>
      <c r="TGE135" s="181"/>
      <c r="TGF135" s="181"/>
      <c r="TGG135" s="239"/>
      <c r="TGH135" s="181"/>
      <c r="TGI135" s="181"/>
      <c r="TGJ135" s="239"/>
      <c r="TGK135" s="181"/>
      <c r="TGL135" s="181"/>
      <c r="TGM135" s="239"/>
      <c r="TGN135" s="181"/>
      <c r="TGO135" s="181"/>
      <c r="TGP135" s="239"/>
      <c r="TGQ135" s="181"/>
      <c r="TGR135" s="181"/>
      <c r="TGS135" s="239"/>
      <c r="TGT135" s="181"/>
      <c r="TGU135" s="181"/>
      <c r="TGV135" s="239"/>
      <c r="TGW135" s="181"/>
      <c r="TGX135" s="181"/>
      <c r="TGY135" s="239"/>
      <c r="TGZ135" s="181"/>
      <c r="THA135" s="181"/>
      <c r="THB135" s="239"/>
      <c r="THC135" s="181"/>
      <c r="THD135" s="181"/>
      <c r="THE135" s="239"/>
      <c r="THF135" s="181"/>
      <c r="THG135" s="181"/>
      <c r="THH135" s="239"/>
      <c r="THI135" s="181"/>
      <c r="THJ135" s="181"/>
      <c r="THK135" s="239"/>
      <c r="THL135" s="181"/>
      <c r="THM135" s="181"/>
      <c r="THN135" s="239"/>
      <c r="THO135" s="181"/>
      <c r="THP135" s="181"/>
      <c r="THQ135" s="239"/>
      <c r="THR135" s="181"/>
      <c r="THS135" s="181"/>
      <c r="THT135" s="239"/>
      <c r="THU135" s="181"/>
      <c r="THV135" s="181"/>
      <c r="THW135" s="239"/>
      <c r="THX135" s="181"/>
      <c r="THY135" s="181"/>
      <c r="THZ135" s="239"/>
      <c r="TIA135" s="181"/>
      <c r="TIB135" s="181"/>
      <c r="TIC135" s="239"/>
      <c r="TID135" s="181"/>
      <c r="TIE135" s="181"/>
      <c r="TIF135" s="239"/>
      <c r="TIG135" s="181"/>
      <c r="TIH135" s="181"/>
      <c r="TII135" s="239"/>
      <c r="TIJ135" s="181"/>
      <c r="TIK135" s="181"/>
      <c r="TIL135" s="239"/>
      <c r="TIM135" s="181"/>
      <c r="TIN135" s="181"/>
      <c r="TIO135" s="239"/>
      <c r="TIP135" s="181"/>
      <c r="TIQ135" s="181"/>
      <c r="TIR135" s="239"/>
      <c r="TIS135" s="181"/>
      <c r="TIT135" s="181"/>
      <c r="TIU135" s="239"/>
      <c r="TIV135" s="181"/>
      <c r="TIW135" s="181"/>
      <c r="TIX135" s="239"/>
      <c r="TIY135" s="181"/>
      <c r="TIZ135" s="181"/>
      <c r="TJA135" s="239"/>
      <c r="TJB135" s="181"/>
      <c r="TJC135" s="181"/>
      <c r="TJD135" s="239"/>
      <c r="TJE135" s="181"/>
      <c r="TJF135" s="181"/>
      <c r="TJG135" s="239"/>
      <c r="TJH135" s="181"/>
      <c r="TJI135" s="181"/>
      <c r="TJJ135" s="239"/>
      <c r="TJK135" s="181"/>
      <c r="TJL135" s="181"/>
      <c r="TJM135" s="239"/>
      <c r="TJN135" s="181"/>
      <c r="TJO135" s="181"/>
      <c r="TJP135" s="239"/>
      <c r="TJQ135" s="181"/>
      <c r="TJR135" s="181"/>
      <c r="TJS135" s="239"/>
      <c r="TJT135" s="181"/>
      <c r="TJU135" s="181"/>
      <c r="TJV135" s="239"/>
      <c r="TJW135" s="181"/>
      <c r="TJX135" s="181"/>
      <c r="TJY135" s="239"/>
      <c r="TJZ135" s="181"/>
      <c r="TKA135" s="181"/>
      <c r="TKB135" s="239"/>
      <c r="TKC135" s="181"/>
      <c r="TKD135" s="181"/>
      <c r="TKE135" s="239"/>
      <c r="TKF135" s="181"/>
      <c r="TKG135" s="181"/>
      <c r="TKH135" s="239"/>
      <c r="TKI135" s="181"/>
      <c r="TKJ135" s="181"/>
      <c r="TKK135" s="239"/>
      <c r="TKL135" s="181"/>
      <c r="TKM135" s="181"/>
      <c r="TKN135" s="239"/>
      <c r="TKO135" s="181"/>
      <c r="TKP135" s="181"/>
      <c r="TKQ135" s="239"/>
      <c r="TKR135" s="181"/>
      <c r="TKS135" s="181"/>
      <c r="TKT135" s="239"/>
      <c r="TKU135" s="181"/>
      <c r="TKV135" s="181"/>
      <c r="TKW135" s="239"/>
      <c r="TKX135" s="181"/>
      <c r="TKY135" s="181"/>
      <c r="TKZ135" s="239"/>
      <c r="TLA135" s="181"/>
      <c r="TLB135" s="181"/>
      <c r="TLC135" s="239"/>
      <c r="TLD135" s="181"/>
      <c r="TLE135" s="181"/>
      <c r="TLF135" s="239"/>
      <c r="TLG135" s="181"/>
      <c r="TLH135" s="181"/>
      <c r="TLI135" s="239"/>
      <c r="TLJ135" s="181"/>
      <c r="TLK135" s="181"/>
      <c r="TLL135" s="239"/>
      <c r="TLM135" s="181"/>
      <c r="TLN135" s="181"/>
      <c r="TLO135" s="239"/>
      <c r="TLP135" s="181"/>
      <c r="TLQ135" s="181"/>
      <c r="TLR135" s="239"/>
      <c r="TLS135" s="181"/>
      <c r="TLT135" s="181"/>
      <c r="TLU135" s="239"/>
      <c r="TLV135" s="181"/>
      <c r="TLW135" s="181"/>
      <c r="TLX135" s="239"/>
      <c r="TLY135" s="181"/>
      <c r="TLZ135" s="181"/>
      <c r="TMA135" s="239"/>
      <c r="TMB135" s="181"/>
      <c r="TMC135" s="181"/>
      <c r="TMD135" s="239"/>
      <c r="TME135" s="181"/>
      <c r="TMF135" s="181"/>
      <c r="TMG135" s="239"/>
      <c r="TMH135" s="181"/>
      <c r="TMI135" s="181"/>
      <c r="TMJ135" s="239"/>
      <c r="TMK135" s="181"/>
      <c r="TML135" s="181"/>
      <c r="TMM135" s="239"/>
      <c r="TMN135" s="181"/>
      <c r="TMO135" s="181"/>
      <c r="TMP135" s="239"/>
      <c r="TMQ135" s="181"/>
      <c r="TMR135" s="181"/>
      <c r="TMS135" s="239"/>
      <c r="TMT135" s="181"/>
      <c r="TMU135" s="181"/>
      <c r="TMV135" s="239"/>
      <c r="TMW135" s="181"/>
      <c r="TMX135" s="181"/>
      <c r="TMY135" s="239"/>
      <c r="TMZ135" s="181"/>
      <c r="TNA135" s="181"/>
      <c r="TNB135" s="239"/>
      <c r="TNC135" s="181"/>
      <c r="TND135" s="181"/>
      <c r="TNE135" s="239"/>
      <c r="TNF135" s="181"/>
      <c r="TNG135" s="181"/>
      <c r="TNH135" s="239"/>
      <c r="TNI135" s="181"/>
      <c r="TNJ135" s="181"/>
      <c r="TNK135" s="239"/>
      <c r="TNL135" s="181"/>
      <c r="TNM135" s="181"/>
      <c r="TNN135" s="239"/>
      <c r="TNO135" s="181"/>
      <c r="TNP135" s="181"/>
      <c r="TNQ135" s="239"/>
      <c r="TNR135" s="181"/>
      <c r="TNS135" s="181"/>
      <c r="TNT135" s="239"/>
      <c r="TNU135" s="181"/>
      <c r="TNV135" s="181"/>
      <c r="TNW135" s="239"/>
      <c r="TNX135" s="181"/>
      <c r="TNY135" s="181"/>
      <c r="TNZ135" s="239"/>
      <c r="TOA135" s="181"/>
      <c r="TOB135" s="181"/>
      <c r="TOC135" s="239"/>
      <c r="TOD135" s="181"/>
      <c r="TOE135" s="181"/>
      <c r="TOF135" s="239"/>
      <c r="TOG135" s="181"/>
      <c r="TOH135" s="181"/>
      <c r="TOI135" s="239"/>
      <c r="TOJ135" s="181"/>
      <c r="TOK135" s="181"/>
      <c r="TOL135" s="239"/>
      <c r="TOM135" s="181"/>
      <c r="TON135" s="181"/>
      <c r="TOO135" s="239"/>
      <c r="TOP135" s="181"/>
      <c r="TOQ135" s="181"/>
      <c r="TOR135" s="239"/>
      <c r="TOS135" s="181"/>
      <c r="TOT135" s="181"/>
      <c r="TOU135" s="239"/>
      <c r="TOV135" s="181"/>
      <c r="TOW135" s="181"/>
      <c r="TOX135" s="239"/>
      <c r="TOY135" s="181"/>
      <c r="TOZ135" s="181"/>
      <c r="TPA135" s="239"/>
      <c r="TPB135" s="181"/>
      <c r="TPC135" s="181"/>
      <c r="TPD135" s="239"/>
      <c r="TPE135" s="181"/>
      <c r="TPF135" s="181"/>
      <c r="TPG135" s="239"/>
      <c r="TPH135" s="181"/>
      <c r="TPI135" s="181"/>
      <c r="TPJ135" s="239"/>
      <c r="TPK135" s="181"/>
      <c r="TPL135" s="181"/>
      <c r="TPM135" s="239"/>
      <c r="TPN135" s="181"/>
      <c r="TPO135" s="181"/>
      <c r="TPP135" s="239"/>
      <c r="TPQ135" s="181"/>
      <c r="TPR135" s="181"/>
      <c r="TPS135" s="239"/>
      <c r="TPT135" s="181"/>
      <c r="TPU135" s="181"/>
      <c r="TPV135" s="239"/>
      <c r="TPW135" s="181"/>
      <c r="TPX135" s="181"/>
      <c r="TPY135" s="239"/>
      <c r="TPZ135" s="181"/>
      <c r="TQA135" s="181"/>
      <c r="TQB135" s="239"/>
      <c r="TQC135" s="181"/>
      <c r="TQD135" s="181"/>
      <c r="TQE135" s="239"/>
      <c r="TQF135" s="181"/>
      <c r="TQG135" s="181"/>
      <c r="TQH135" s="239"/>
      <c r="TQI135" s="181"/>
      <c r="TQJ135" s="181"/>
      <c r="TQK135" s="239"/>
      <c r="TQL135" s="181"/>
      <c r="TQM135" s="181"/>
      <c r="TQN135" s="239"/>
      <c r="TQO135" s="181"/>
      <c r="TQP135" s="181"/>
      <c r="TQQ135" s="239"/>
      <c r="TQR135" s="181"/>
      <c r="TQS135" s="181"/>
      <c r="TQT135" s="239"/>
      <c r="TQU135" s="181"/>
      <c r="TQV135" s="181"/>
      <c r="TQW135" s="239"/>
      <c r="TQX135" s="181"/>
      <c r="TQY135" s="181"/>
      <c r="TQZ135" s="239"/>
      <c r="TRA135" s="181"/>
      <c r="TRB135" s="181"/>
      <c r="TRC135" s="239"/>
      <c r="TRD135" s="181"/>
      <c r="TRE135" s="181"/>
      <c r="TRF135" s="239"/>
      <c r="TRG135" s="181"/>
      <c r="TRH135" s="181"/>
      <c r="TRI135" s="239"/>
      <c r="TRJ135" s="181"/>
      <c r="TRK135" s="181"/>
      <c r="TRL135" s="239"/>
      <c r="TRM135" s="181"/>
      <c r="TRN135" s="181"/>
      <c r="TRO135" s="239"/>
      <c r="TRP135" s="181"/>
      <c r="TRQ135" s="181"/>
      <c r="TRR135" s="239"/>
      <c r="TRS135" s="181"/>
      <c r="TRT135" s="181"/>
      <c r="TRU135" s="239"/>
      <c r="TRV135" s="181"/>
      <c r="TRW135" s="181"/>
      <c r="TRX135" s="239"/>
      <c r="TRY135" s="181"/>
      <c r="TRZ135" s="181"/>
      <c r="TSA135" s="239"/>
      <c r="TSB135" s="181"/>
      <c r="TSC135" s="181"/>
      <c r="TSD135" s="239"/>
      <c r="TSE135" s="181"/>
      <c r="TSF135" s="181"/>
      <c r="TSG135" s="239"/>
      <c r="TSH135" s="181"/>
      <c r="TSI135" s="181"/>
      <c r="TSJ135" s="239"/>
      <c r="TSK135" s="181"/>
      <c r="TSL135" s="181"/>
      <c r="TSM135" s="239"/>
      <c r="TSN135" s="181"/>
      <c r="TSO135" s="181"/>
      <c r="TSP135" s="239"/>
      <c r="TSQ135" s="181"/>
      <c r="TSR135" s="181"/>
      <c r="TSS135" s="239"/>
      <c r="TST135" s="181"/>
      <c r="TSU135" s="181"/>
      <c r="TSV135" s="239"/>
      <c r="TSW135" s="181"/>
      <c r="TSX135" s="181"/>
      <c r="TSY135" s="239"/>
      <c r="TSZ135" s="181"/>
      <c r="TTA135" s="181"/>
      <c r="TTB135" s="239"/>
      <c r="TTC135" s="181"/>
      <c r="TTD135" s="181"/>
      <c r="TTE135" s="239"/>
      <c r="TTF135" s="181"/>
      <c r="TTG135" s="181"/>
      <c r="TTH135" s="239"/>
      <c r="TTI135" s="181"/>
      <c r="TTJ135" s="181"/>
      <c r="TTK135" s="239"/>
      <c r="TTL135" s="181"/>
      <c r="TTM135" s="181"/>
      <c r="TTN135" s="239"/>
      <c r="TTO135" s="181"/>
      <c r="TTP135" s="181"/>
      <c r="TTQ135" s="239"/>
      <c r="TTR135" s="181"/>
      <c r="TTS135" s="181"/>
      <c r="TTT135" s="239"/>
      <c r="TTU135" s="181"/>
      <c r="TTV135" s="181"/>
      <c r="TTW135" s="239"/>
      <c r="TTX135" s="181"/>
      <c r="TTY135" s="181"/>
      <c r="TTZ135" s="239"/>
      <c r="TUA135" s="181"/>
      <c r="TUB135" s="181"/>
      <c r="TUC135" s="239"/>
      <c r="TUD135" s="181"/>
      <c r="TUE135" s="181"/>
      <c r="TUF135" s="239"/>
      <c r="TUG135" s="181"/>
      <c r="TUH135" s="181"/>
      <c r="TUI135" s="239"/>
      <c r="TUJ135" s="181"/>
      <c r="TUK135" s="181"/>
      <c r="TUL135" s="239"/>
      <c r="TUM135" s="181"/>
      <c r="TUN135" s="181"/>
      <c r="TUO135" s="239"/>
      <c r="TUP135" s="181"/>
      <c r="TUQ135" s="181"/>
      <c r="TUR135" s="239"/>
      <c r="TUS135" s="181"/>
      <c r="TUT135" s="181"/>
      <c r="TUU135" s="239"/>
      <c r="TUV135" s="181"/>
      <c r="TUW135" s="181"/>
      <c r="TUX135" s="239"/>
      <c r="TUY135" s="181"/>
      <c r="TUZ135" s="181"/>
      <c r="TVA135" s="239"/>
      <c r="TVB135" s="181"/>
      <c r="TVC135" s="181"/>
      <c r="TVD135" s="239"/>
      <c r="TVE135" s="181"/>
      <c r="TVF135" s="181"/>
      <c r="TVG135" s="239"/>
      <c r="TVH135" s="181"/>
      <c r="TVI135" s="181"/>
      <c r="TVJ135" s="239"/>
      <c r="TVK135" s="181"/>
      <c r="TVL135" s="181"/>
      <c r="TVM135" s="239"/>
      <c r="TVN135" s="181"/>
      <c r="TVO135" s="181"/>
      <c r="TVP135" s="239"/>
      <c r="TVQ135" s="181"/>
      <c r="TVR135" s="181"/>
      <c r="TVS135" s="239"/>
      <c r="TVT135" s="181"/>
      <c r="TVU135" s="181"/>
      <c r="TVV135" s="239"/>
      <c r="TVW135" s="181"/>
      <c r="TVX135" s="181"/>
      <c r="TVY135" s="239"/>
      <c r="TVZ135" s="181"/>
      <c r="TWA135" s="181"/>
      <c r="TWB135" s="239"/>
      <c r="TWC135" s="181"/>
      <c r="TWD135" s="181"/>
      <c r="TWE135" s="239"/>
      <c r="TWF135" s="181"/>
      <c r="TWG135" s="181"/>
      <c r="TWH135" s="239"/>
      <c r="TWI135" s="181"/>
      <c r="TWJ135" s="181"/>
      <c r="TWK135" s="239"/>
      <c r="TWL135" s="181"/>
      <c r="TWM135" s="181"/>
      <c r="TWN135" s="239"/>
      <c r="TWO135" s="181"/>
      <c r="TWP135" s="181"/>
      <c r="TWQ135" s="239"/>
      <c r="TWR135" s="181"/>
      <c r="TWS135" s="181"/>
      <c r="TWT135" s="239"/>
      <c r="TWU135" s="181"/>
      <c r="TWV135" s="181"/>
      <c r="TWW135" s="239"/>
      <c r="TWX135" s="181"/>
      <c r="TWY135" s="181"/>
      <c r="TWZ135" s="239"/>
      <c r="TXA135" s="181"/>
      <c r="TXB135" s="181"/>
      <c r="TXC135" s="239"/>
      <c r="TXD135" s="181"/>
      <c r="TXE135" s="181"/>
      <c r="TXF135" s="239"/>
      <c r="TXG135" s="181"/>
      <c r="TXH135" s="181"/>
      <c r="TXI135" s="239"/>
      <c r="TXJ135" s="181"/>
      <c r="TXK135" s="181"/>
      <c r="TXL135" s="239"/>
      <c r="TXM135" s="181"/>
      <c r="TXN135" s="181"/>
      <c r="TXO135" s="239"/>
      <c r="TXP135" s="181"/>
      <c r="TXQ135" s="181"/>
      <c r="TXR135" s="239"/>
      <c r="TXS135" s="181"/>
      <c r="TXT135" s="181"/>
      <c r="TXU135" s="239"/>
      <c r="TXV135" s="181"/>
      <c r="TXW135" s="181"/>
      <c r="TXX135" s="239"/>
      <c r="TXY135" s="181"/>
      <c r="TXZ135" s="181"/>
      <c r="TYA135" s="239"/>
      <c r="TYB135" s="181"/>
      <c r="TYC135" s="181"/>
      <c r="TYD135" s="239"/>
      <c r="TYE135" s="181"/>
      <c r="TYF135" s="181"/>
      <c r="TYG135" s="239"/>
      <c r="TYH135" s="181"/>
      <c r="TYI135" s="181"/>
      <c r="TYJ135" s="239"/>
      <c r="TYK135" s="181"/>
      <c r="TYL135" s="181"/>
      <c r="TYM135" s="239"/>
      <c r="TYN135" s="181"/>
      <c r="TYO135" s="181"/>
      <c r="TYP135" s="239"/>
      <c r="TYQ135" s="181"/>
      <c r="TYR135" s="181"/>
      <c r="TYS135" s="239"/>
      <c r="TYT135" s="181"/>
      <c r="TYU135" s="181"/>
      <c r="TYV135" s="239"/>
      <c r="TYW135" s="181"/>
      <c r="TYX135" s="181"/>
      <c r="TYY135" s="239"/>
      <c r="TYZ135" s="181"/>
      <c r="TZA135" s="181"/>
      <c r="TZB135" s="239"/>
      <c r="TZC135" s="181"/>
      <c r="TZD135" s="181"/>
      <c r="TZE135" s="239"/>
      <c r="TZF135" s="181"/>
      <c r="TZG135" s="181"/>
      <c r="TZH135" s="239"/>
      <c r="TZI135" s="181"/>
      <c r="TZJ135" s="181"/>
      <c r="TZK135" s="239"/>
      <c r="TZL135" s="181"/>
      <c r="TZM135" s="181"/>
      <c r="TZN135" s="239"/>
      <c r="TZO135" s="181"/>
      <c r="TZP135" s="181"/>
      <c r="TZQ135" s="239"/>
      <c r="TZR135" s="181"/>
      <c r="TZS135" s="181"/>
      <c r="TZT135" s="239"/>
      <c r="TZU135" s="181"/>
      <c r="TZV135" s="181"/>
      <c r="TZW135" s="239"/>
      <c r="TZX135" s="181"/>
      <c r="TZY135" s="181"/>
      <c r="TZZ135" s="239"/>
      <c r="UAA135" s="181"/>
      <c r="UAB135" s="181"/>
      <c r="UAC135" s="239"/>
      <c r="UAD135" s="181"/>
      <c r="UAE135" s="181"/>
      <c r="UAF135" s="239"/>
      <c r="UAG135" s="181"/>
      <c r="UAH135" s="181"/>
      <c r="UAI135" s="239"/>
      <c r="UAJ135" s="181"/>
      <c r="UAK135" s="181"/>
      <c r="UAL135" s="239"/>
      <c r="UAM135" s="181"/>
      <c r="UAN135" s="181"/>
      <c r="UAO135" s="239"/>
      <c r="UAP135" s="181"/>
      <c r="UAQ135" s="181"/>
      <c r="UAR135" s="239"/>
      <c r="UAS135" s="181"/>
      <c r="UAT135" s="181"/>
      <c r="UAU135" s="239"/>
      <c r="UAV135" s="181"/>
      <c r="UAW135" s="181"/>
      <c r="UAX135" s="239"/>
      <c r="UAY135" s="181"/>
      <c r="UAZ135" s="181"/>
      <c r="UBA135" s="239"/>
      <c r="UBB135" s="181"/>
      <c r="UBC135" s="181"/>
      <c r="UBD135" s="239"/>
      <c r="UBE135" s="181"/>
      <c r="UBF135" s="181"/>
      <c r="UBG135" s="239"/>
      <c r="UBH135" s="181"/>
      <c r="UBI135" s="181"/>
      <c r="UBJ135" s="239"/>
      <c r="UBK135" s="181"/>
      <c r="UBL135" s="181"/>
      <c r="UBM135" s="239"/>
      <c r="UBN135" s="181"/>
      <c r="UBO135" s="181"/>
      <c r="UBP135" s="239"/>
      <c r="UBQ135" s="181"/>
      <c r="UBR135" s="181"/>
      <c r="UBS135" s="239"/>
      <c r="UBT135" s="181"/>
      <c r="UBU135" s="181"/>
      <c r="UBV135" s="239"/>
      <c r="UBW135" s="181"/>
      <c r="UBX135" s="181"/>
      <c r="UBY135" s="239"/>
      <c r="UBZ135" s="181"/>
      <c r="UCA135" s="181"/>
      <c r="UCB135" s="239"/>
      <c r="UCC135" s="181"/>
      <c r="UCD135" s="181"/>
      <c r="UCE135" s="239"/>
      <c r="UCF135" s="181"/>
      <c r="UCG135" s="181"/>
      <c r="UCH135" s="239"/>
      <c r="UCI135" s="181"/>
      <c r="UCJ135" s="181"/>
      <c r="UCK135" s="239"/>
      <c r="UCL135" s="181"/>
      <c r="UCM135" s="181"/>
      <c r="UCN135" s="239"/>
      <c r="UCO135" s="181"/>
      <c r="UCP135" s="181"/>
      <c r="UCQ135" s="239"/>
      <c r="UCR135" s="181"/>
      <c r="UCS135" s="181"/>
      <c r="UCT135" s="239"/>
      <c r="UCU135" s="181"/>
      <c r="UCV135" s="181"/>
      <c r="UCW135" s="239"/>
      <c r="UCX135" s="181"/>
      <c r="UCY135" s="181"/>
      <c r="UCZ135" s="239"/>
      <c r="UDA135" s="181"/>
      <c r="UDB135" s="181"/>
      <c r="UDC135" s="239"/>
      <c r="UDD135" s="181"/>
      <c r="UDE135" s="181"/>
      <c r="UDF135" s="239"/>
      <c r="UDG135" s="181"/>
      <c r="UDH135" s="181"/>
      <c r="UDI135" s="239"/>
      <c r="UDJ135" s="181"/>
      <c r="UDK135" s="181"/>
      <c r="UDL135" s="239"/>
      <c r="UDM135" s="181"/>
      <c r="UDN135" s="181"/>
      <c r="UDO135" s="239"/>
      <c r="UDP135" s="181"/>
      <c r="UDQ135" s="181"/>
      <c r="UDR135" s="239"/>
      <c r="UDS135" s="181"/>
      <c r="UDT135" s="181"/>
      <c r="UDU135" s="239"/>
      <c r="UDV135" s="181"/>
      <c r="UDW135" s="181"/>
      <c r="UDX135" s="239"/>
      <c r="UDY135" s="181"/>
      <c r="UDZ135" s="181"/>
      <c r="UEA135" s="239"/>
      <c r="UEB135" s="181"/>
      <c r="UEC135" s="181"/>
      <c r="UED135" s="239"/>
      <c r="UEE135" s="181"/>
      <c r="UEF135" s="181"/>
      <c r="UEG135" s="239"/>
      <c r="UEH135" s="181"/>
      <c r="UEI135" s="181"/>
      <c r="UEJ135" s="239"/>
      <c r="UEK135" s="181"/>
      <c r="UEL135" s="181"/>
      <c r="UEM135" s="239"/>
      <c r="UEN135" s="181"/>
      <c r="UEO135" s="181"/>
      <c r="UEP135" s="239"/>
      <c r="UEQ135" s="181"/>
      <c r="UER135" s="181"/>
      <c r="UES135" s="239"/>
      <c r="UET135" s="181"/>
      <c r="UEU135" s="181"/>
      <c r="UEV135" s="239"/>
      <c r="UEW135" s="181"/>
      <c r="UEX135" s="181"/>
      <c r="UEY135" s="239"/>
      <c r="UEZ135" s="181"/>
      <c r="UFA135" s="181"/>
      <c r="UFB135" s="239"/>
      <c r="UFC135" s="181"/>
      <c r="UFD135" s="181"/>
      <c r="UFE135" s="239"/>
      <c r="UFF135" s="181"/>
      <c r="UFG135" s="181"/>
      <c r="UFH135" s="239"/>
      <c r="UFI135" s="181"/>
      <c r="UFJ135" s="181"/>
      <c r="UFK135" s="239"/>
      <c r="UFL135" s="181"/>
      <c r="UFM135" s="181"/>
      <c r="UFN135" s="239"/>
      <c r="UFO135" s="181"/>
      <c r="UFP135" s="181"/>
      <c r="UFQ135" s="239"/>
      <c r="UFR135" s="181"/>
      <c r="UFS135" s="181"/>
      <c r="UFT135" s="239"/>
      <c r="UFU135" s="181"/>
      <c r="UFV135" s="181"/>
      <c r="UFW135" s="239"/>
      <c r="UFX135" s="181"/>
      <c r="UFY135" s="181"/>
      <c r="UFZ135" s="239"/>
      <c r="UGA135" s="181"/>
      <c r="UGB135" s="181"/>
      <c r="UGC135" s="239"/>
      <c r="UGD135" s="181"/>
      <c r="UGE135" s="181"/>
      <c r="UGF135" s="239"/>
      <c r="UGG135" s="181"/>
      <c r="UGH135" s="181"/>
      <c r="UGI135" s="239"/>
      <c r="UGJ135" s="181"/>
      <c r="UGK135" s="181"/>
      <c r="UGL135" s="239"/>
      <c r="UGM135" s="181"/>
      <c r="UGN135" s="181"/>
      <c r="UGO135" s="239"/>
      <c r="UGP135" s="181"/>
      <c r="UGQ135" s="181"/>
      <c r="UGR135" s="239"/>
      <c r="UGS135" s="181"/>
      <c r="UGT135" s="181"/>
      <c r="UGU135" s="239"/>
      <c r="UGV135" s="181"/>
      <c r="UGW135" s="181"/>
      <c r="UGX135" s="239"/>
      <c r="UGY135" s="181"/>
      <c r="UGZ135" s="181"/>
      <c r="UHA135" s="239"/>
      <c r="UHB135" s="181"/>
      <c r="UHC135" s="181"/>
      <c r="UHD135" s="239"/>
      <c r="UHE135" s="181"/>
      <c r="UHF135" s="181"/>
      <c r="UHG135" s="239"/>
      <c r="UHH135" s="181"/>
      <c r="UHI135" s="181"/>
      <c r="UHJ135" s="239"/>
      <c r="UHK135" s="181"/>
      <c r="UHL135" s="181"/>
      <c r="UHM135" s="239"/>
      <c r="UHN135" s="181"/>
      <c r="UHO135" s="181"/>
      <c r="UHP135" s="239"/>
      <c r="UHQ135" s="181"/>
      <c r="UHR135" s="181"/>
      <c r="UHS135" s="239"/>
      <c r="UHT135" s="181"/>
      <c r="UHU135" s="181"/>
      <c r="UHV135" s="239"/>
      <c r="UHW135" s="181"/>
      <c r="UHX135" s="181"/>
      <c r="UHY135" s="239"/>
      <c r="UHZ135" s="181"/>
      <c r="UIA135" s="181"/>
      <c r="UIB135" s="239"/>
      <c r="UIC135" s="181"/>
      <c r="UID135" s="181"/>
      <c r="UIE135" s="239"/>
      <c r="UIF135" s="181"/>
      <c r="UIG135" s="181"/>
      <c r="UIH135" s="239"/>
      <c r="UII135" s="181"/>
      <c r="UIJ135" s="181"/>
      <c r="UIK135" s="239"/>
      <c r="UIL135" s="181"/>
      <c r="UIM135" s="181"/>
      <c r="UIN135" s="239"/>
      <c r="UIO135" s="181"/>
      <c r="UIP135" s="181"/>
      <c r="UIQ135" s="239"/>
      <c r="UIR135" s="181"/>
      <c r="UIS135" s="181"/>
      <c r="UIT135" s="239"/>
      <c r="UIU135" s="181"/>
      <c r="UIV135" s="181"/>
      <c r="UIW135" s="239"/>
      <c r="UIX135" s="181"/>
      <c r="UIY135" s="181"/>
      <c r="UIZ135" s="239"/>
      <c r="UJA135" s="181"/>
      <c r="UJB135" s="181"/>
      <c r="UJC135" s="239"/>
      <c r="UJD135" s="181"/>
      <c r="UJE135" s="181"/>
      <c r="UJF135" s="239"/>
      <c r="UJG135" s="181"/>
      <c r="UJH135" s="181"/>
      <c r="UJI135" s="239"/>
      <c r="UJJ135" s="181"/>
      <c r="UJK135" s="181"/>
      <c r="UJL135" s="239"/>
      <c r="UJM135" s="181"/>
      <c r="UJN135" s="181"/>
      <c r="UJO135" s="239"/>
      <c r="UJP135" s="181"/>
      <c r="UJQ135" s="181"/>
      <c r="UJR135" s="239"/>
      <c r="UJS135" s="181"/>
      <c r="UJT135" s="181"/>
      <c r="UJU135" s="239"/>
      <c r="UJV135" s="181"/>
      <c r="UJW135" s="181"/>
      <c r="UJX135" s="239"/>
      <c r="UJY135" s="181"/>
      <c r="UJZ135" s="181"/>
      <c r="UKA135" s="239"/>
      <c r="UKB135" s="181"/>
      <c r="UKC135" s="181"/>
      <c r="UKD135" s="239"/>
      <c r="UKE135" s="181"/>
      <c r="UKF135" s="181"/>
      <c r="UKG135" s="239"/>
      <c r="UKH135" s="181"/>
      <c r="UKI135" s="181"/>
      <c r="UKJ135" s="239"/>
      <c r="UKK135" s="181"/>
      <c r="UKL135" s="181"/>
      <c r="UKM135" s="239"/>
      <c r="UKN135" s="181"/>
      <c r="UKO135" s="181"/>
      <c r="UKP135" s="239"/>
      <c r="UKQ135" s="181"/>
      <c r="UKR135" s="181"/>
      <c r="UKS135" s="239"/>
      <c r="UKT135" s="181"/>
      <c r="UKU135" s="181"/>
      <c r="UKV135" s="239"/>
      <c r="UKW135" s="181"/>
      <c r="UKX135" s="181"/>
      <c r="UKY135" s="239"/>
      <c r="UKZ135" s="181"/>
      <c r="ULA135" s="181"/>
      <c r="ULB135" s="239"/>
      <c r="ULC135" s="181"/>
      <c r="ULD135" s="181"/>
      <c r="ULE135" s="239"/>
      <c r="ULF135" s="181"/>
      <c r="ULG135" s="181"/>
      <c r="ULH135" s="239"/>
      <c r="ULI135" s="181"/>
      <c r="ULJ135" s="181"/>
      <c r="ULK135" s="239"/>
      <c r="ULL135" s="181"/>
      <c r="ULM135" s="181"/>
      <c r="ULN135" s="239"/>
      <c r="ULO135" s="181"/>
      <c r="ULP135" s="181"/>
      <c r="ULQ135" s="239"/>
      <c r="ULR135" s="181"/>
      <c r="ULS135" s="181"/>
      <c r="ULT135" s="239"/>
      <c r="ULU135" s="181"/>
      <c r="ULV135" s="181"/>
      <c r="ULW135" s="239"/>
      <c r="ULX135" s="181"/>
      <c r="ULY135" s="181"/>
      <c r="ULZ135" s="239"/>
      <c r="UMA135" s="181"/>
      <c r="UMB135" s="181"/>
      <c r="UMC135" s="239"/>
      <c r="UMD135" s="181"/>
      <c r="UME135" s="181"/>
      <c r="UMF135" s="239"/>
      <c r="UMG135" s="181"/>
      <c r="UMH135" s="181"/>
      <c r="UMI135" s="239"/>
      <c r="UMJ135" s="181"/>
      <c r="UMK135" s="181"/>
      <c r="UML135" s="239"/>
      <c r="UMM135" s="181"/>
      <c r="UMN135" s="181"/>
      <c r="UMO135" s="239"/>
      <c r="UMP135" s="181"/>
      <c r="UMQ135" s="181"/>
      <c r="UMR135" s="239"/>
      <c r="UMS135" s="181"/>
      <c r="UMT135" s="181"/>
      <c r="UMU135" s="239"/>
      <c r="UMV135" s="181"/>
      <c r="UMW135" s="181"/>
      <c r="UMX135" s="239"/>
      <c r="UMY135" s="181"/>
      <c r="UMZ135" s="181"/>
      <c r="UNA135" s="239"/>
      <c r="UNB135" s="181"/>
      <c r="UNC135" s="181"/>
      <c r="UND135" s="239"/>
      <c r="UNE135" s="181"/>
      <c r="UNF135" s="181"/>
      <c r="UNG135" s="239"/>
      <c r="UNH135" s="181"/>
      <c r="UNI135" s="181"/>
      <c r="UNJ135" s="239"/>
      <c r="UNK135" s="181"/>
      <c r="UNL135" s="181"/>
      <c r="UNM135" s="239"/>
      <c r="UNN135" s="181"/>
      <c r="UNO135" s="181"/>
      <c r="UNP135" s="239"/>
      <c r="UNQ135" s="181"/>
      <c r="UNR135" s="181"/>
      <c r="UNS135" s="239"/>
      <c r="UNT135" s="181"/>
      <c r="UNU135" s="181"/>
      <c r="UNV135" s="239"/>
      <c r="UNW135" s="181"/>
      <c r="UNX135" s="181"/>
      <c r="UNY135" s="239"/>
      <c r="UNZ135" s="181"/>
      <c r="UOA135" s="181"/>
      <c r="UOB135" s="239"/>
      <c r="UOC135" s="181"/>
      <c r="UOD135" s="181"/>
      <c r="UOE135" s="239"/>
      <c r="UOF135" s="181"/>
      <c r="UOG135" s="181"/>
      <c r="UOH135" s="239"/>
      <c r="UOI135" s="181"/>
      <c r="UOJ135" s="181"/>
      <c r="UOK135" s="239"/>
      <c r="UOL135" s="181"/>
      <c r="UOM135" s="181"/>
      <c r="UON135" s="239"/>
      <c r="UOO135" s="181"/>
      <c r="UOP135" s="181"/>
      <c r="UOQ135" s="239"/>
      <c r="UOR135" s="181"/>
      <c r="UOS135" s="181"/>
      <c r="UOT135" s="239"/>
      <c r="UOU135" s="181"/>
      <c r="UOV135" s="181"/>
      <c r="UOW135" s="239"/>
      <c r="UOX135" s="181"/>
      <c r="UOY135" s="181"/>
      <c r="UOZ135" s="239"/>
      <c r="UPA135" s="181"/>
      <c r="UPB135" s="181"/>
      <c r="UPC135" s="239"/>
      <c r="UPD135" s="181"/>
      <c r="UPE135" s="181"/>
      <c r="UPF135" s="239"/>
      <c r="UPG135" s="181"/>
      <c r="UPH135" s="181"/>
      <c r="UPI135" s="239"/>
      <c r="UPJ135" s="181"/>
      <c r="UPK135" s="181"/>
      <c r="UPL135" s="239"/>
      <c r="UPM135" s="181"/>
      <c r="UPN135" s="181"/>
      <c r="UPO135" s="239"/>
      <c r="UPP135" s="181"/>
      <c r="UPQ135" s="181"/>
      <c r="UPR135" s="239"/>
      <c r="UPS135" s="181"/>
      <c r="UPT135" s="181"/>
      <c r="UPU135" s="239"/>
      <c r="UPV135" s="181"/>
      <c r="UPW135" s="181"/>
      <c r="UPX135" s="239"/>
      <c r="UPY135" s="181"/>
      <c r="UPZ135" s="181"/>
      <c r="UQA135" s="239"/>
      <c r="UQB135" s="181"/>
      <c r="UQC135" s="181"/>
      <c r="UQD135" s="239"/>
      <c r="UQE135" s="181"/>
      <c r="UQF135" s="181"/>
      <c r="UQG135" s="239"/>
      <c r="UQH135" s="181"/>
      <c r="UQI135" s="181"/>
      <c r="UQJ135" s="239"/>
      <c r="UQK135" s="181"/>
      <c r="UQL135" s="181"/>
      <c r="UQM135" s="239"/>
      <c r="UQN135" s="181"/>
      <c r="UQO135" s="181"/>
      <c r="UQP135" s="239"/>
      <c r="UQQ135" s="181"/>
      <c r="UQR135" s="181"/>
      <c r="UQS135" s="239"/>
      <c r="UQT135" s="181"/>
      <c r="UQU135" s="181"/>
      <c r="UQV135" s="239"/>
      <c r="UQW135" s="181"/>
      <c r="UQX135" s="181"/>
      <c r="UQY135" s="239"/>
      <c r="UQZ135" s="181"/>
      <c r="URA135" s="181"/>
      <c r="URB135" s="239"/>
      <c r="URC135" s="181"/>
      <c r="URD135" s="181"/>
      <c r="URE135" s="239"/>
      <c r="URF135" s="181"/>
      <c r="URG135" s="181"/>
      <c r="URH135" s="239"/>
      <c r="URI135" s="181"/>
      <c r="URJ135" s="181"/>
      <c r="URK135" s="239"/>
      <c r="URL135" s="181"/>
      <c r="URM135" s="181"/>
      <c r="URN135" s="239"/>
      <c r="URO135" s="181"/>
      <c r="URP135" s="181"/>
      <c r="URQ135" s="239"/>
      <c r="URR135" s="181"/>
      <c r="URS135" s="181"/>
      <c r="URT135" s="239"/>
      <c r="URU135" s="181"/>
      <c r="URV135" s="181"/>
      <c r="URW135" s="239"/>
      <c r="URX135" s="181"/>
      <c r="URY135" s="181"/>
      <c r="URZ135" s="239"/>
      <c r="USA135" s="181"/>
      <c r="USB135" s="181"/>
      <c r="USC135" s="239"/>
      <c r="USD135" s="181"/>
      <c r="USE135" s="181"/>
      <c r="USF135" s="239"/>
      <c r="USG135" s="181"/>
      <c r="USH135" s="181"/>
      <c r="USI135" s="239"/>
      <c r="USJ135" s="181"/>
      <c r="USK135" s="181"/>
      <c r="USL135" s="239"/>
      <c r="USM135" s="181"/>
      <c r="USN135" s="181"/>
      <c r="USO135" s="239"/>
      <c r="USP135" s="181"/>
      <c r="USQ135" s="181"/>
      <c r="USR135" s="239"/>
      <c r="USS135" s="181"/>
      <c r="UST135" s="181"/>
      <c r="USU135" s="239"/>
      <c r="USV135" s="181"/>
      <c r="USW135" s="181"/>
      <c r="USX135" s="239"/>
      <c r="USY135" s="181"/>
      <c r="USZ135" s="181"/>
      <c r="UTA135" s="239"/>
      <c r="UTB135" s="181"/>
      <c r="UTC135" s="181"/>
      <c r="UTD135" s="239"/>
      <c r="UTE135" s="181"/>
      <c r="UTF135" s="181"/>
      <c r="UTG135" s="239"/>
      <c r="UTH135" s="181"/>
      <c r="UTI135" s="181"/>
      <c r="UTJ135" s="239"/>
      <c r="UTK135" s="181"/>
      <c r="UTL135" s="181"/>
      <c r="UTM135" s="239"/>
      <c r="UTN135" s="181"/>
      <c r="UTO135" s="181"/>
      <c r="UTP135" s="239"/>
      <c r="UTQ135" s="181"/>
      <c r="UTR135" s="181"/>
      <c r="UTS135" s="239"/>
      <c r="UTT135" s="181"/>
      <c r="UTU135" s="181"/>
      <c r="UTV135" s="239"/>
      <c r="UTW135" s="181"/>
      <c r="UTX135" s="181"/>
      <c r="UTY135" s="239"/>
      <c r="UTZ135" s="181"/>
      <c r="UUA135" s="181"/>
      <c r="UUB135" s="239"/>
      <c r="UUC135" s="181"/>
      <c r="UUD135" s="181"/>
      <c r="UUE135" s="239"/>
      <c r="UUF135" s="181"/>
      <c r="UUG135" s="181"/>
      <c r="UUH135" s="239"/>
      <c r="UUI135" s="181"/>
      <c r="UUJ135" s="181"/>
      <c r="UUK135" s="239"/>
      <c r="UUL135" s="181"/>
      <c r="UUM135" s="181"/>
      <c r="UUN135" s="239"/>
      <c r="UUO135" s="181"/>
      <c r="UUP135" s="181"/>
      <c r="UUQ135" s="239"/>
      <c r="UUR135" s="181"/>
      <c r="UUS135" s="181"/>
      <c r="UUT135" s="239"/>
      <c r="UUU135" s="181"/>
      <c r="UUV135" s="181"/>
      <c r="UUW135" s="239"/>
      <c r="UUX135" s="181"/>
      <c r="UUY135" s="181"/>
      <c r="UUZ135" s="239"/>
      <c r="UVA135" s="181"/>
      <c r="UVB135" s="181"/>
      <c r="UVC135" s="239"/>
      <c r="UVD135" s="181"/>
      <c r="UVE135" s="181"/>
      <c r="UVF135" s="239"/>
      <c r="UVG135" s="181"/>
      <c r="UVH135" s="181"/>
      <c r="UVI135" s="239"/>
      <c r="UVJ135" s="181"/>
      <c r="UVK135" s="181"/>
      <c r="UVL135" s="239"/>
      <c r="UVM135" s="181"/>
      <c r="UVN135" s="181"/>
      <c r="UVO135" s="239"/>
      <c r="UVP135" s="181"/>
      <c r="UVQ135" s="181"/>
      <c r="UVR135" s="239"/>
      <c r="UVS135" s="181"/>
      <c r="UVT135" s="181"/>
      <c r="UVU135" s="239"/>
      <c r="UVV135" s="181"/>
      <c r="UVW135" s="181"/>
      <c r="UVX135" s="239"/>
      <c r="UVY135" s="181"/>
      <c r="UVZ135" s="181"/>
      <c r="UWA135" s="239"/>
      <c r="UWB135" s="181"/>
      <c r="UWC135" s="181"/>
      <c r="UWD135" s="239"/>
      <c r="UWE135" s="181"/>
      <c r="UWF135" s="181"/>
      <c r="UWG135" s="239"/>
      <c r="UWH135" s="181"/>
      <c r="UWI135" s="181"/>
      <c r="UWJ135" s="239"/>
      <c r="UWK135" s="181"/>
      <c r="UWL135" s="181"/>
      <c r="UWM135" s="239"/>
      <c r="UWN135" s="181"/>
      <c r="UWO135" s="181"/>
      <c r="UWP135" s="239"/>
      <c r="UWQ135" s="181"/>
      <c r="UWR135" s="181"/>
      <c r="UWS135" s="239"/>
      <c r="UWT135" s="181"/>
      <c r="UWU135" s="181"/>
      <c r="UWV135" s="239"/>
      <c r="UWW135" s="181"/>
      <c r="UWX135" s="181"/>
      <c r="UWY135" s="239"/>
      <c r="UWZ135" s="181"/>
      <c r="UXA135" s="181"/>
      <c r="UXB135" s="239"/>
      <c r="UXC135" s="181"/>
      <c r="UXD135" s="181"/>
      <c r="UXE135" s="239"/>
      <c r="UXF135" s="181"/>
      <c r="UXG135" s="181"/>
      <c r="UXH135" s="239"/>
      <c r="UXI135" s="181"/>
      <c r="UXJ135" s="181"/>
      <c r="UXK135" s="239"/>
      <c r="UXL135" s="181"/>
      <c r="UXM135" s="181"/>
      <c r="UXN135" s="239"/>
      <c r="UXO135" s="181"/>
      <c r="UXP135" s="181"/>
      <c r="UXQ135" s="239"/>
      <c r="UXR135" s="181"/>
      <c r="UXS135" s="181"/>
      <c r="UXT135" s="239"/>
      <c r="UXU135" s="181"/>
      <c r="UXV135" s="181"/>
      <c r="UXW135" s="239"/>
      <c r="UXX135" s="181"/>
      <c r="UXY135" s="181"/>
      <c r="UXZ135" s="239"/>
      <c r="UYA135" s="181"/>
      <c r="UYB135" s="181"/>
      <c r="UYC135" s="239"/>
      <c r="UYD135" s="181"/>
      <c r="UYE135" s="181"/>
      <c r="UYF135" s="239"/>
      <c r="UYG135" s="181"/>
      <c r="UYH135" s="181"/>
      <c r="UYI135" s="239"/>
      <c r="UYJ135" s="181"/>
      <c r="UYK135" s="181"/>
      <c r="UYL135" s="239"/>
      <c r="UYM135" s="181"/>
      <c r="UYN135" s="181"/>
      <c r="UYO135" s="239"/>
      <c r="UYP135" s="181"/>
      <c r="UYQ135" s="181"/>
      <c r="UYR135" s="239"/>
      <c r="UYS135" s="181"/>
      <c r="UYT135" s="181"/>
      <c r="UYU135" s="239"/>
      <c r="UYV135" s="181"/>
      <c r="UYW135" s="181"/>
      <c r="UYX135" s="239"/>
      <c r="UYY135" s="181"/>
      <c r="UYZ135" s="181"/>
      <c r="UZA135" s="239"/>
      <c r="UZB135" s="181"/>
      <c r="UZC135" s="181"/>
      <c r="UZD135" s="239"/>
      <c r="UZE135" s="181"/>
      <c r="UZF135" s="181"/>
      <c r="UZG135" s="239"/>
      <c r="UZH135" s="181"/>
      <c r="UZI135" s="181"/>
      <c r="UZJ135" s="239"/>
      <c r="UZK135" s="181"/>
      <c r="UZL135" s="181"/>
      <c r="UZM135" s="239"/>
      <c r="UZN135" s="181"/>
      <c r="UZO135" s="181"/>
      <c r="UZP135" s="239"/>
      <c r="UZQ135" s="181"/>
      <c r="UZR135" s="181"/>
      <c r="UZS135" s="239"/>
      <c r="UZT135" s="181"/>
      <c r="UZU135" s="181"/>
      <c r="UZV135" s="239"/>
      <c r="UZW135" s="181"/>
      <c r="UZX135" s="181"/>
      <c r="UZY135" s="239"/>
      <c r="UZZ135" s="181"/>
      <c r="VAA135" s="181"/>
      <c r="VAB135" s="239"/>
      <c r="VAC135" s="181"/>
      <c r="VAD135" s="181"/>
      <c r="VAE135" s="239"/>
      <c r="VAF135" s="181"/>
      <c r="VAG135" s="181"/>
      <c r="VAH135" s="239"/>
      <c r="VAI135" s="181"/>
      <c r="VAJ135" s="181"/>
      <c r="VAK135" s="239"/>
      <c r="VAL135" s="181"/>
      <c r="VAM135" s="181"/>
      <c r="VAN135" s="239"/>
      <c r="VAO135" s="181"/>
      <c r="VAP135" s="181"/>
      <c r="VAQ135" s="239"/>
      <c r="VAR135" s="181"/>
      <c r="VAS135" s="181"/>
      <c r="VAT135" s="239"/>
      <c r="VAU135" s="181"/>
      <c r="VAV135" s="181"/>
      <c r="VAW135" s="239"/>
      <c r="VAX135" s="181"/>
      <c r="VAY135" s="181"/>
      <c r="VAZ135" s="239"/>
      <c r="VBA135" s="181"/>
      <c r="VBB135" s="181"/>
      <c r="VBC135" s="239"/>
      <c r="VBD135" s="181"/>
      <c r="VBE135" s="181"/>
      <c r="VBF135" s="239"/>
      <c r="VBG135" s="181"/>
      <c r="VBH135" s="181"/>
      <c r="VBI135" s="239"/>
      <c r="VBJ135" s="181"/>
      <c r="VBK135" s="181"/>
      <c r="VBL135" s="239"/>
      <c r="VBM135" s="181"/>
      <c r="VBN135" s="181"/>
      <c r="VBO135" s="239"/>
      <c r="VBP135" s="181"/>
      <c r="VBQ135" s="181"/>
      <c r="VBR135" s="239"/>
      <c r="VBS135" s="181"/>
      <c r="VBT135" s="181"/>
      <c r="VBU135" s="239"/>
      <c r="VBV135" s="181"/>
      <c r="VBW135" s="181"/>
      <c r="VBX135" s="239"/>
      <c r="VBY135" s="181"/>
      <c r="VBZ135" s="181"/>
      <c r="VCA135" s="239"/>
      <c r="VCB135" s="181"/>
      <c r="VCC135" s="181"/>
      <c r="VCD135" s="239"/>
      <c r="VCE135" s="181"/>
      <c r="VCF135" s="181"/>
      <c r="VCG135" s="239"/>
      <c r="VCH135" s="181"/>
      <c r="VCI135" s="181"/>
      <c r="VCJ135" s="239"/>
      <c r="VCK135" s="181"/>
      <c r="VCL135" s="181"/>
      <c r="VCM135" s="239"/>
      <c r="VCN135" s="181"/>
      <c r="VCO135" s="181"/>
      <c r="VCP135" s="239"/>
      <c r="VCQ135" s="181"/>
      <c r="VCR135" s="181"/>
      <c r="VCS135" s="239"/>
      <c r="VCT135" s="181"/>
      <c r="VCU135" s="181"/>
      <c r="VCV135" s="239"/>
      <c r="VCW135" s="181"/>
      <c r="VCX135" s="181"/>
      <c r="VCY135" s="239"/>
      <c r="VCZ135" s="181"/>
      <c r="VDA135" s="181"/>
      <c r="VDB135" s="239"/>
      <c r="VDC135" s="181"/>
      <c r="VDD135" s="181"/>
      <c r="VDE135" s="239"/>
      <c r="VDF135" s="181"/>
      <c r="VDG135" s="181"/>
      <c r="VDH135" s="239"/>
      <c r="VDI135" s="181"/>
      <c r="VDJ135" s="181"/>
      <c r="VDK135" s="239"/>
      <c r="VDL135" s="181"/>
      <c r="VDM135" s="181"/>
      <c r="VDN135" s="239"/>
      <c r="VDO135" s="181"/>
      <c r="VDP135" s="181"/>
      <c r="VDQ135" s="239"/>
      <c r="VDR135" s="181"/>
      <c r="VDS135" s="181"/>
      <c r="VDT135" s="239"/>
      <c r="VDU135" s="181"/>
      <c r="VDV135" s="181"/>
      <c r="VDW135" s="239"/>
      <c r="VDX135" s="181"/>
      <c r="VDY135" s="181"/>
      <c r="VDZ135" s="239"/>
      <c r="VEA135" s="181"/>
      <c r="VEB135" s="181"/>
      <c r="VEC135" s="239"/>
      <c r="VED135" s="181"/>
      <c r="VEE135" s="181"/>
      <c r="VEF135" s="239"/>
      <c r="VEG135" s="181"/>
      <c r="VEH135" s="181"/>
      <c r="VEI135" s="239"/>
      <c r="VEJ135" s="181"/>
      <c r="VEK135" s="181"/>
      <c r="VEL135" s="239"/>
      <c r="VEM135" s="181"/>
      <c r="VEN135" s="181"/>
      <c r="VEO135" s="239"/>
      <c r="VEP135" s="181"/>
      <c r="VEQ135" s="181"/>
      <c r="VER135" s="239"/>
      <c r="VES135" s="181"/>
      <c r="VET135" s="181"/>
      <c r="VEU135" s="239"/>
      <c r="VEV135" s="181"/>
      <c r="VEW135" s="181"/>
      <c r="VEX135" s="239"/>
      <c r="VEY135" s="181"/>
      <c r="VEZ135" s="181"/>
      <c r="VFA135" s="239"/>
      <c r="VFB135" s="181"/>
      <c r="VFC135" s="181"/>
      <c r="VFD135" s="239"/>
      <c r="VFE135" s="181"/>
      <c r="VFF135" s="181"/>
      <c r="VFG135" s="239"/>
      <c r="VFH135" s="181"/>
      <c r="VFI135" s="181"/>
      <c r="VFJ135" s="239"/>
      <c r="VFK135" s="181"/>
      <c r="VFL135" s="181"/>
      <c r="VFM135" s="239"/>
      <c r="VFN135" s="181"/>
      <c r="VFO135" s="181"/>
      <c r="VFP135" s="239"/>
      <c r="VFQ135" s="181"/>
      <c r="VFR135" s="181"/>
      <c r="VFS135" s="239"/>
      <c r="VFT135" s="181"/>
      <c r="VFU135" s="181"/>
      <c r="VFV135" s="239"/>
      <c r="VFW135" s="181"/>
      <c r="VFX135" s="181"/>
      <c r="VFY135" s="239"/>
      <c r="VFZ135" s="181"/>
      <c r="VGA135" s="181"/>
      <c r="VGB135" s="239"/>
      <c r="VGC135" s="181"/>
      <c r="VGD135" s="181"/>
      <c r="VGE135" s="239"/>
      <c r="VGF135" s="181"/>
      <c r="VGG135" s="181"/>
      <c r="VGH135" s="239"/>
      <c r="VGI135" s="181"/>
      <c r="VGJ135" s="181"/>
      <c r="VGK135" s="239"/>
      <c r="VGL135" s="181"/>
      <c r="VGM135" s="181"/>
      <c r="VGN135" s="239"/>
      <c r="VGO135" s="181"/>
      <c r="VGP135" s="181"/>
      <c r="VGQ135" s="239"/>
      <c r="VGR135" s="181"/>
      <c r="VGS135" s="181"/>
      <c r="VGT135" s="239"/>
      <c r="VGU135" s="181"/>
      <c r="VGV135" s="181"/>
      <c r="VGW135" s="239"/>
      <c r="VGX135" s="181"/>
      <c r="VGY135" s="181"/>
      <c r="VGZ135" s="239"/>
      <c r="VHA135" s="181"/>
      <c r="VHB135" s="181"/>
      <c r="VHC135" s="239"/>
      <c r="VHD135" s="181"/>
      <c r="VHE135" s="181"/>
      <c r="VHF135" s="239"/>
      <c r="VHG135" s="181"/>
      <c r="VHH135" s="181"/>
      <c r="VHI135" s="239"/>
      <c r="VHJ135" s="181"/>
      <c r="VHK135" s="181"/>
      <c r="VHL135" s="239"/>
      <c r="VHM135" s="181"/>
      <c r="VHN135" s="181"/>
      <c r="VHO135" s="239"/>
      <c r="VHP135" s="181"/>
      <c r="VHQ135" s="181"/>
      <c r="VHR135" s="239"/>
      <c r="VHS135" s="181"/>
      <c r="VHT135" s="181"/>
      <c r="VHU135" s="239"/>
      <c r="VHV135" s="181"/>
      <c r="VHW135" s="181"/>
      <c r="VHX135" s="239"/>
      <c r="VHY135" s="181"/>
      <c r="VHZ135" s="181"/>
      <c r="VIA135" s="239"/>
      <c r="VIB135" s="181"/>
      <c r="VIC135" s="181"/>
      <c r="VID135" s="239"/>
      <c r="VIE135" s="181"/>
      <c r="VIF135" s="181"/>
      <c r="VIG135" s="239"/>
      <c r="VIH135" s="181"/>
      <c r="VII135" s="181"/>
      <c r="VIJ135" s="239"/>
      <c r="VIK135" s="181"/>
      <c r="VIL135" s="181"/>
      <c r="VIM135" s="239"/>
      <c r="VIN135" s="181"/>
      <c r="VIO135" s="181"/>
      <c r="VIP135" s="239"/>
      <c r="VIQ135" s="181"/>
      <c r="VIR135" s="181"/>
      <c r="VIS135" s="239"/>
      <c r="VIT135" s="181"/>
      <c r="VIU135" s="181"/>
      <c r="VIV135" s="239"/>
      <c r="VIW135" s="181"/>
      <c r="VIX135" s="181"/>
      <c r="VIY135" s="239"/>
      <c r="VIZ135" s="181"/>
      <c r="VJA135" s="181"/>
      <c r="VJB135" s="239"/>
      <c r="VJC135" s="181"/>
      <c r="VJD135" s="181"/>
      <c r="VJE135" s="239"/>
      <c r="VJF135" s="181"/>
      <c r="VJG135" s="181"/>
      <c r="VJH135" s="239"/>
      <c r="VJI135" s="181"/>
      <c r="VJJ135" s="181"/>
      <c r="VJK135" s="239"/>
      <c r="VJL135" s="181"/>
      <c r="VJM135" s="181"/>
      <c r="VJN135" s="239"/>
      <c r="VJO135" s="181"/>
      <c r="VJP135" s="181"/>
      <c r="VJQ135" s="239"/>
      <c r="VJR135" s="181"/>
      <c r="VJS135" s="181"/>
      <c r="VJT135" s="239"/>
      <c r="VJU135" s="181"/>
      <c r="VJV135" s="181"/>
      <c r="VJW135" s="239"/>
      <c r="VJX135" s="181"/>
      <c r="VJY135" s="181"/>
      <c r="VJZ135" s="239"/>
      <c r="VKA135" s="181"/>
      <c r="VKB135" s="181"/>
      <c r="VKC135" s="239"/>
      <c r="VKD135" s="181"/>
      <c r="VKE135" s="181"/>
      <c r="VKF135" s="239"/>
      <c r="VKG135" s="181"/>
      <c r="VKH135" s="181"/>
      <c r="VKI135" s="239"/>
      <c r="VKJ135" s="181"/>
      <c r="VKK135" s="181"/>
      <c r="VKL135" s="239"/>
      <c r="VKM135" s="181"/>
      <c r="VKN135" s="181"/>
      <c r="VKO135" s="239"/>
      <c r="VKP135" s="181"/>
      <c r="VKQ135" s="181"/>
      <c r="VKR135" s="239"/>
      <c r="VKS135" s="181"/>
      <c r="VKT135" s="181"/>
      <c r="VKU135" s="239"/>
      <c r="VKV135" s="181"/>
      <c r="VKW135" s="181"/>
      <c r="VKX135" s="239"/>
      <c r="VKY135" s="181"/>
      <c r="VKZ135" s="181"/>
      <c r="VLA135" s="239"/>
      <c r="VLB135" s="181"/>
      <c r="VLC135" s="181"/>
      <c r="VLD135" s="239"/>
      <c r="VLE135" s="181"/>
      <c r="VLF135" s="181"/>
      <c r="VLG135" s="239"/>
      <c r="VLH135" s="181"/>
      <c r="VLI135" s="181"/>
      <c r="VLJ135" s="239"/>
      <c r="VLK135" s="181"/>
      <c r="VLL135" s="181"/>
      <c r="VLM135" s="239"/>
      <c r="VLN135" s="181"/>
      <c r="VLO135" s="181"/>
      <c r="VLP135" s="239"/>
      <c r="VLQ135" s="181"/>
      <c r="VLR135" s="181"/>
      <c r="VLS135" s="239"/>
      <c r="VLT135" s="181"/>
      <c r="VLU135" s="181"/>
      <c r="VLV135" s="239"/>
      <c r="VLW135" s="181"/>
      <c r="VLX135" s="181"/>
      <c r="VLY135" s="239"/>
      <c r="VLZ135" s="181"/>
      <c r="VMA135" s="181"/>
      <c r="VMB135" s="239"/>
      <c r="VMC135" s="181"/>
      <c r="VMD135" s="181"/>
      <c r="VME135" s="239"/>
      <c r="VMF135" s="181"/>
      <c r="VMG135" s="181"/>
      <c r="VMH135" s="239"/>
      <c r="VMI135" s="181"/>
      <c r="VMJ135" s="181"/>
      <c r="VMK135" s="239"/>
      <c r="VML135" s="181"/>
      <c r="VMM135" s="181"/>
      <c r="VMN135" s="239"/>
      <c r="VMO135" s="181"/>
      <c r="VMP135" s="181"/>
      <c r="VMQ135" s="239"/>
      <c r="VMR135" s="181"/>
      <c r="VMS135" s="181"/>
      <c r="VMT135" s="239"/>
      <c r="VMU135" s="181"/>
      <c r="VMV135" s="181"/>
      <c r="VMW135" s="239"/>
      <c r="VMX135" s="181"/>
      <c r="VMY135" s="181"/>
      <c r="VMZ135" s="239"/>
      <c r="VNA135" s="181"/>
      <c r="VNB135" s="181"/>
      <c r="VNC135" s="239"/>
      <c r="VND135" s="181"/>
      <c r="VNE135" s="181"/>
      <c r="VNF135" s="239"/>
      <c r="VNG135" s="181"/>
      <c r="VNH135" s="181"/>
      <c r="VNI135" s="239"/>
      <c r="VNJ135" s="181"/>
      <c r="VNK135" s="181"/>
      <c r="VNL135" s="239"/>
      <c r="VNM135" s="181"/>
      <c r="VNN135" s="181"/>
      <c r="VNO135" s="239"/>
      <c r="VNP135" s="181"/>
      <c r="VNQ135" s="181"/>
      <c r="VNR135" s="239"/>
      <c r="VNS135" s="181"/>
      <c r="VNT135" s="181"/>
      <c r="VNU135" s="239"/>
      <c r="VNV135" s="181"/>
      <c r="VNW135" s="181"/>
      <c r="VNX135" s="239"/>
      <c r="VNY135" s="181"/>
      <c r="VNZ135" s="181"/>
      <c r="VOA135" s="239"/>
      <c r="VOB135" s="181"/>
      <c r="VOC135" s="181"/>
      <c r="VOD135" s="239"/>
      <c r="VOE135" s="181"/>
      <c r="VOF135" s="181"/>
      <c r="VOG135" s="239"/>
      <c r="VOH135" s="181"/>
      <c r="VOI135" s="181"/>
      <c r="VOJ135" s="239"/>
      <c r="VOK135" s="181"/>
      <c r="VOL135" s="181"/>
      <c r="VOM135" s="239"/>
      <c r="VON135" s="181"/>
      <c r="VOO135" s="181"/>
      <c r="VOP135" s="239"/>
      <c r="VOQ135" s="181"/>
      <c r="VOR135" s="181"/>
      <c r="VOS135" s="239"/>
      <c r="VOT135" s="181"/>
      <c r="VOU135" s="181"/>
      <c r="VOV135" s="239"/>
      <c r="VOW135" s="181"/>
      <c r="VOX135" s="181"/>
      <c r="VOY135" s="239"/>
      <c r="VOZ135" s="181"/>
      <c r="VPA135" s="181"/>
      <c r="VPB135" s="239"/>
      <c r="VPC135" s="181"/>
      <c r="VPD135" s="181"/>
      <c r="VPE135" s="239"/>
      <c r="VPF135" s="181"/>
      <c r="VPG135" s="181"/>
      <c r="VPH135" s="239"/>
      <c r="VPI135" s="181"/>
      <c r="VPJ135" s="181"/>
      <c r="VPK135" s="239"/>
      <c r="VPL135" s="181"/>
      <c r="VPM135" s="181"/>
      <c r="VPN135" s="239"/>
      <c r="VPO135" s="181"/>
      <c r="VPP135" s="181"/>
      <c r="VPQ135" s="239"/>
      <c r="VPR135" s="181"/>
      <c r="VPS135" s="181"/>
      <c r="VPT135" s="239"/>
      <c r="VPU135" s="181"/>
      <c r="VPV135" s="181"/>
      <c r="VPW135" s="239"/>
      <c r="VPX135" s="181"/>
      <c r="VPY135" s="181"/>
      <c r="VPZ135" s="239"/>
      <c r="VQA135" s="181"/>
      <c r="VQB135" s="181"/>
      <c r="VQC135" s="239"/>
      <c r="VQD135" s="181"/>
      <c r="VQE135" s="181"/>
      <c r="VQF135" s="239"/>
      <c r="VQG135" s="181"/>
      <c r="VQH135" s="181"/>
      <c r="VQI135" s="239"/>
      <c r="VQJ135" s="181"/>
      <c r="VQK135" s="181"/>
      <c r="VQL135" s="239"/>
      <c r="VQM135" s="181"/>
      <c r="VQN135" s="181"/>
      <c r="VQO135" s="239"/>
      <c r="VQP135" s="181"/>
      <c r="VQQ135" s="181"/>
      <c r="VQR135" s="239"/>
      <c r="VQS135" s="181"/>
      <c r="VQT135" s="181"/>
      <c r="VQU135" s="239"/>
      <c r="VQV135" s="181"/>
      <c r="VQW135" s="181"/>
      <c r="VQX135" s="239"/>
      <c r="VQY135" s="181"/>
      <c r="VQZ135" s="181"/>
      <c r="VRA135" s="239"/>
      <c r="VRB135" s="181"/>
      <c r="VRC135" s="181"/>
      <c r="VRD135" s="239"/>
      <c r="VRE135" s="181"/>
      <c r="VRF135" s="181"/>
      <c r="VRG135" s="239"/>
      <c r="VRH135" s="181"/>
      <c r="VRI135" s="181"/>
      <c r="VRJ135" s="239"/>
      <c r="VRK135" s="181"/>
      <c r="VRL135" s="181"/>
      <c r="VRM135" s="239"/>
      <c r="VRN135" s="181"/>
      <c r="VRO135" s="181"/>
      <c r="VRP135" s="239"/>
      <c r="VRQ135" s="181"/>
      <c r="VRR135" s="181"/>
      <c r="VRS135" s="239"/>
      <c r="VRT135" s="181"/>
      <c r="VRU135" s="181"/>
      <c r="VRV135" s="239"/>
      <c r="VRW135" s="181"/>
      <c r="VRX135" s="181"/>
      <c r="VRY135" s="239"/>
      <c r="VRZ135" s="181"/>
      <c r="VSA135" s="181"/>
      <c r="VSB135" s="239"/>
      <c r="VSC135" s="181"/>
      <c r="VSD135" s="181"/>
      <c r="VSE135" s="239"/>
      <c r="VSF135" s="181"/>
      <c r="VSG135" s="181"/>
      <c r="VSH135" s="239"/>
      <c r="VSI135" s="181"/>
      <c r="VSJ135" s="181"/>
      <c r="VSK135" s="239"/>
      <c r="VSL135" s="181"/>
      <c r="VSM135" s="181"/>
      <c r="VSN135" s="239"/>
      <c r="VSO135" s="181"/>
      <c r="VSP135" s="181"/>
      <c r="VSQ135" s="239"/>
      <c r="VSR135" s="181"/>
      <c r="VSS135" s="181"/>
      <c r="VST135" s="239"/>
      <c r="VSU135" s="181"/>
      <c r="VSV135" s="181"/>
      <c r="VSW135" s="239"/>
      <c r="VSX135" s="181"/>
      <c r="VSY135" s="181"/>
      <c r="VSZ135" s="239"/>
      <c r="VTA135" s="181"/>
      <c r="VTB135" s="181"/>
      <c r="VTC135" s="239"/>
      <c r="VTD135" s="181"/>
      <c r="VTE135" s="181"/>
      <c r="VTF135" s="239"/>
      <c r="VTG135" s="181"/>
      <c r="VTH135" s="181"/>
      <c r="VTI135" s="239"/>
      <c r="VTJ135" s="181"/>
      <c r="VTK135" s="181"/>
      <c r="VTL135" s="239"/>
      <c r="VTM135" s="181"/>
      <c r="VTN135" s="181"/>
      <c r="VTO135" s="239"/>
      <c r="VTP135" s="181"/>
      <c r="VTQ135" s="181"/>
      <c r="VTR135" s="239"/>
      <c r="VTS135" s="181"/>
      <c r="VTT135" s="181"/>
      <c r="VTU135" s="239"/>
      <c r="VTV135" s="181"/>
      <c r="VTW135" s="181"/>
      <c r="VTX135" s="239"/>
      <c r="VTY135" s="181"/>
      <c r="VTZ135" s="181"/>
      <c r="VUA135" s="239"/>
      <c r="VUB135" s="181"/>
      <c r="VUC135" s="181"/>
      <c r="VUD135" s="239"/>
      <c r="VUE135" s="181"/>
      <c r="VUF135" s="181"/>
      <c r="VUG135" s="239"/>
      <c r="VUH135" s="181"/>
      <c r="VUI135" s="181"/>
      <c r="VUJ135" s="239"/>
      <c r="VUK135" s="181"/>
      <c r="VUL135" s="181"/>
      <c r="VUM135" s="239"/>
      <c r="VUN135" s="181"/>
      <c r="VUO135" s="181"/>
      <c r="VUP135" s="239"/>
      <c r="VUQ135" s="181"/>
      <c r="VUR135" s="181"/>
      <c r="VUS135" s="239"/>
      <c r="VUT135" s="181"/>
      <c r="VUU135" s="181"/>
      <c r="VUV135" s="239"/>
      <c r="VUW135" s="181"/>
      <c r="VUX135" s="181"/>
      <c r="VUY135" s="239"/>
      <c r="VUZ135" s="181"/>
      <c r="VVA135" s="181"/>
      <c r="VVB135" s="239"/>
      <c r="VVC135" s="181"/>
      <c r="VVD135" s="181"/>
      <c r="VVE135" s="239"/>
      <c r="VVF135" s="181"/>
      <c r="VVG135" s="181"/>
      <c r="VVH135" s="239"/>
      <c r="VVI135" s="181"/>
      <c r="VVJ135" s="181"/>
      <c r="VVK135" s="239"/>
      <c r="VVL135" s="181"/>
      <c r="VVM135" s="181"/>
      <c r="VVN135" s="239"/>
      <c r="VVO135" s="181"/>
      <c r="VVP135" s="181"/>
      <c r="VVQ135" s="239"/>
      <c r="VVR135" s="181"/>
      <c r="VVS135" s="181"/>
      <c r="VVT135" s="239"/>
      <c r="VVU135" s="181"/>
      <c r="VVV135" s="181"/>
      <c r="VVW135" s="239"/>
      <c r="VVX135" s="181"/>
      <c r="VVY135" s="181"/>
      <c r="VVZ135" s="239"/>
      <c r="VWA135" s="181"/>
      <c r="VWB135" s="181"/>
      <c r="VWC135" s="239"/>
      <c r="VWD135" s="181"/>
      <c r="VWE135" s="181"/>
      <c r="VWF135" s="239"/>
      <c r="VWG135" s="181"/>
      <c r="VWH135" s="181"/>
      <c r="VWI135" s="239"/>
      <c r="VWJ135" s="181"/>
      <c r="VWK135" s="181"/>
      <c r="VWL135" s="239"/>
      <c r="VWM135" s="181"/>
      <c r="VWN135" s="181"/>
      <c r="VWO135" s="239"/>
      <c r="VWP135" s="181"/>
      <c r="VWQ135" s="181"/>
      <c r="VWR135" s="239"/>
      <c r="VWS135" s="181"/>
      <c r="VWT135" s="181"/>
      <c r="VWU135" s="239"/>
      <c r="VWV135" s="181"/>
      <c r="VWW135" s="181"/>
      <c r="VWX135" s="239"/>
      <c r="VWY135" s="181"/>
      <c r="VWZ135" s="181"/>
      <c r="VXA135" s="239"/>
      <c r="VXB135" s="181"/>
      <c r="VXC135" s="181"/>
      <c r="VXD135" s="239"/>
      <c r="VXE135" s="181"/>
      <c r="VXF135" s="181"/>
      <c r="VXG135" s="239"/>
      <c r="VXH135" s="181"/>
      <c r="VXI135" s="181"/>
      <c r="VXJ135" s="239"/>
      <c r="VXK135" s="181"/>
      <c r="VXL135" s="181"/>
      <c r="VXM135" s="239"/>
      <c r="VXN135" s="181"/>
      <c r="VXO135" s="181"/>
      <c r="VXP135" s="239"/>
      <c r="VXQ135" s="181"/>
      <c r="VXR135" s="181"/>
      <c r="VXS135" s="239"/>
      <c r="VXT135" s="181"/>
      <c r="VXU135" s="181"/>
      <c r="VXV135" s="239"/>
      <c r="VXW135" s="181"/>
      <c r="VXX135" s="181"/>
      <c r="VXY135" s="239"/>
      <c r="VXZ135" s="181"/>
      <c r="VYA135" s="181"/>
      <c r="VYB135" s="239"/>
      <c r="VYC135" s="181"/>
      <c r="VYD135" s="181"/>
      <c r="VYE135" s="239"/>
      <c r="VYF135" s="181"/>
      <c r="VYG135" s="181"/>
      <c r="VYH135" s="239"/>
      <c r="VYI135" s="181"/>
      <c r="VYJ135" s="181"/>
      <c r="VYK135" s="239"/>
      <c r="VYL135" s="181"/>
      <c r="VYM135" s="181"/>
      <c r="VYN135" s="239"/>
      <c r="VYO135" s="181"/>
      <c r="VYP135" s="181"/>
      <c r="VYQ135" s="239"/>
      <c r="VYR135" s="181"/>
      <c r="VYS135" s="181"/>
      <c r="VYT135" s="239"/>
      <c r="VYU135" s="181"/>
      <c r="VYV135" s="181"/>
      <c r="VYW135" s="239"/>
      <c r="VYX135" s="181"/>
      <c r="VYY135" s="181"/>
      <c r="VYZ135" s="239"/>
      <c r="VZA135" s="181"/>
      <c r="VZB135" s="181"/>
      <c r="VZC135" s="239"/>
      <c r="VZD135" s="181"/>
      <c r="VZE135" s="181"/>
      <c r="VZF135" s="239"/>
      <c r="VZG135" s="181"/>
      <c r="VZH135" s="181"/>
      <c r="VZI135" s="239"/>
      <c r="VZJ135" s="181"/>
      <c r="VZK135" s="181"/>
      <c r="VZL135" s="239"/>
      <c r="VZM135" s="181"/>
      <c r="VZN135" s="181"/>
      <c r="VZO135" s="239"/>
      <c r="VZP135" s="181"/>
      <c r="VZQ135" s="181"/>
      <c r="VZR135" s="239"/>
      <c r="VZS135" s="181"/>
      <c r="VZT135" s="181"/>
      <c r="VZU135" s="239"/>
      <c r="VZV135" s="181"/>
      <c r="VZW135" s="181"/>
      <c r="VZX135" s="239"/>
      <c r="VZY135" s="181"/>
      <c r="VZZ135" s="181"/>
      <c r="WAA135" s="239"/>
      <c r="WAB135" s="181"/>
      <c r="WAC135" s="181"/>
      <c r="WAD135" s="239"/>
      <c r="WAE135" s="181"/>
      <c r="WAF135" s="181"/>
      <c r="WAG135" s="239"/>
      <c r="WAH135" s="181"/>
      <c r="WAI135" s="181"/>
      <c r="WAJ135" s="239"/>
      <c r="WAK135" s="181"/>
      <c r="WAL135" s="181"/>
      <c r="WAM135" s="239"/>
      <c r="WAN135" s="181"/>
      <c r="WAO135" s="181"/>
      <c r="WAP135" s="239"/>
      <c r="WAQ135" s="181"/>
      <c r="WAR135" s="181"/>
      <c r="WAS135" s="239"/>
      <c r="WAT135" s="181"/>
      <c r="WAU135" s="181"/>
      <c r="WAV135" s="239"/>
      <c r="WAW135" s="181"/>
      <c r="WAX135" s="181"/>
      <c r="WAY135" s="239"/>
      <c r="WAZ135" s="181"/>
      <c r="WBA135" s="181"/>
      <c r="WBB135" s="239"/>
      <c r="WBC135" s="181"/>
      <c r="WBD135" s="181"/>
      <c r="WBE135" s="239"/>
      <c r="WBF135" s="181"/>
      <c r="WBG135" s="181"/>
      <c r="WBH135" s="239"/>
      <c r="WBI135" s="181"/>
      <c r="WBJ135" s="181"/>
      <c r="WBK135" s="239"/>
      <c r="WBL135" s="181"/>
      <c r="WBM135" s="181"/>
      <c r="WBN135" s="239"/>
      <c r="WBO135" s="181"/>
      <c r="WBP135" s="181"/>
      <c r="WBQ135" s="239"/>
      <c r="WBR135" s="181"/>
      <c r="WBS135" s="181"/>
      <c r="WBT135" s="239"/>
      <c r="WBU135" s="181"/>
      <c r="WBV135" s="181"/>
      <c r="WBW135" s="239"/>
      <c r="WBX135" s="181"/>
      <c r="WBY135" s="181"/>
      <c r="WBZ135" s="239"/>
      <c r="WCA135" s="181"/>
      <c r="WCB135" s="181"/>
      <c r="WCC135" s="239"/>
      <c r="WCD135" s="181"/>
      <c r="WCE135" s="181"/>
      <c r="WCF135" s="239"/>
      <c r="WCG135" s="181"/>
      <c r="WCH135" s="181"/>
      <c r="WCI135" s="239"/>
      <c r="WCJ135" s="181"/>
      <c r="WCK135" s="181"/>
      <c r="WCL135" s="239"/>
      <c r="WCM135" s="181"/>
      <c r="WCN135" s="181"/>
      <c r="WCO135" s="239"/>
      <c r="WCP135" s="181"/>
      <c r="WCQ135" s="181"/>
      <c r="WCR135" s="239"/>
      <c r="WCS135" s="181"/>
      <c r="WCT135" s="181"/>
      <c r="WCU135" s="239"/>
      <c r="WCV135" s="181"/>
      <c r="WCW135" s="181"/>
      <c r="WCX135" s="239"/>
      <c r="WCY135" s="181"/>
      <c r="WCZ135" s="181"/>
      <c r="WDA135" s="239"/>
      <c r="WDB135" s="181"/>
      <c r="WDC135" s="181"/>
      <c r="WDD135" s="239"/>
      <c r="WDE135" s="181"/>
      <c r="WDF135" s="181"/>
      <c r="WDG135" s="239"/>
      <c r="WDH135" s="181"/>
      <c r="WDI135" s="181"/>
      <c r="WDJ135" s="239"/>
      <c r="WDK135" s="181"/>
      <c r="WDL135" s="181"/>
      <c r="WDM135" s="239"/>
      <c r="WDN135" s="181"/>
      <c r="WDO135" s="181"/>
      <c r="WDP135" s="239"/>
      <c r="WDQ135" s="181"/>
      <c r="WDR135" s="181"/>
      <c r="WDS135" s="239"/>
      <c r="WDT135" s="181"/>
      <c r="WDU135" s="181"/>
      <c r="WDV135" s="239"/>
      <c r="WDW135" s="181"/>
      <c r="WDX135" s="181"/>
      <c r="WDY135" s="239"/>
      <c r="WDZ135" s="181"/>
      <c r="WEA135" s="181"/>
      <c r="WEB135" s="239"/>
      <c r="WEC135" s="181"/>
      <c r="WED135" s="181"/>
      <c r="WEE135" s="239"/>
      <c r="WEF135" s="181"/>
      <c r="WEG135" s="181"/>
      <c r="WEH135" s="239"/>
      <c r="WEI135" s="181"/>
      <c r="WEJ135" s="181"/>
      <c r="WEK135" s="239"/>
      <c r="WEL135" s="181"/>
      <c r="WEM135" s="181"/>
      <c r="WEN135" s="239"/>
      <c r="WEO135" s="181"/>
      <c r="WEP135" s="181"/>
      <c r="WEQ135" s="239"/>
      <c r="WER135" s="181"/>
      <c r="WES135" s="181"/>
      <c r="WET135" s="239"/>
      <c r="WEU135" s="181"/>
      <c r="WEV135" s="181"/>
      <c r="WEW135" s="239"/>
      <c r="WEX135" s="181"/>
      <c r="WEY135" s="181"/>
      <c r="WEZ135" s="239"/>
      <c r="WFA135" s="181"/>
      <c r="WFB135" s="181"/>
      <c r="WFC135" s="239"/>
      <c r="WFD135" s="181"/>
      <c r="WFE135" s="181"/>
      <c r="WFF135" s="239"/>
      <c r="WFG135" s="181"/>
      <c r="WFH135" s="181"/>
      <c r="WFI135" s="239"/>
      <c r="WFJ135" s="181"/>
      <c r="WFK135" s="181"/>
      <c r="WFL135" s="239"/>
      <c r="WFM135" s="181"/>
      <c r="WFN135" s="181"/>
      <c r="WFO135" s="239"/>
      <c r="WFP135" s="181"/>
      <c r="WFQ135" s="181"/>
      <c r="WFR135" s="239"/>
      <c r="WFS135" s="181"/>
      <c r="WFT135" s="181"/>
      <c r="WFU135" s="239"/>
      <c r="WFV135" s="181"/>
      <c r="WFW135" s="181"/>
      <c r="WFX135" s="239"/>
      <c r="WFY135" s="181"/>
      <c r="WFZ135" s="181"/>
      <c r="WGA135" s="239"/>
      <c r="WGB135" s="181"/>
      <c r="WGC135" s="181"/>
      <c r="WGD135" s="239"/>
      <c r="WGE135" s="181"/>
      <c r="WGF135" s="181"/>
      <c r="WGG135" s="239"/>
      <c r="WGH135" s="181"/>
      <c r="WGI135" s="181"/>
      <c r="WGJ135" s="239"/>
      <c r="WGK135" s="181"/>
      <c r="WGL135" s="181"/>
      <c r="WGM135" s="239"/>
      <c r="WGN135" s="181"/>
      <c r="WGO135" s="181"/>
      <c r="WGP135" s="239"/>
      <c r="WGQ135" s="181"/>
      <c r="WGR135" s="181"/>
      <c r="WGS135" s="239"/>
      <c r="WGT135" s="181"/>
      <c r="WGU135" s="181"/>
      <c r="WGV135" s="239"/>
      <c r="WGW135" s="181"/>
      <c r="WGX135" s="181"/>
      <c r="WGY135" s="239"/>
      <c r="WGZ135" s="181"/>
      <c r="WHA135" s="181"/>
      <c r="WHB135" s="239"/>
      <c r="WHC135" s="181"/>
      <c r="WHD135" s="181"/>
      <c r="WHE135" s="239"/>
      <c r="WHF135" s="181"/>
      <c r="WHG135" s="181"/>
      <c r="WHH135" s="239"/>
      <c r="WHI135" s="181"/>
      <c r="WHJ135" s="181"/>
      <c r="WHK135" s="239"/>
      <c r="WHL135" s="181"/>
      <c r="WHM135" s="181"/>
      <c r="WHN135" s="239"/>
      <c r="WHO135" s="181"/>
      <c r="WHP135" s="181"/>
      <c r="WHQ135" s="239"/>
      <c r="WHR135" s="181"/>
      <c r="WHS135" s="181"/>
      <c r="WHT135" s="239"/>
      <c r="WHU135" s="181"/>
      <c r="WHV135" s="181"/>
      <c r="WHW135" s="239"/>
      <c r="WHX135" s="181"/>
      <c r="WHY135" s="181"/>
      <c r="WHZ135" s="239"/>
      <c r="WIA135" s="181"/>
      <c r="WIB135" s="181"/>
      <c r="WIC135" s="239"/>
      <c r="WID135" s="181"/>
      <c r="WIE135" s="181"/>
      <c r="WIF135" s="239"/>
      <c r="WIG135" s="181"/>
      <c r="WIH135" s="181"/>
      <c r="WII135" s="239"/>
      <c r="WIJ135" s="181"/>
      <c r="WIK135" s="181"/>
      <c r="WIL135" s="239"/>
      <c r="WIM135" s="181"/>
      <c r="WIN135" s="181"/>
      <c r="WIO135" s="239"/>
      <c r="WIP135" s="181"/>
      <c r="WIQ135" s="181"/>
      <c r="WIR135" s="239"/>
      <c r="WIS135" s="181"/>
      <c r="WIT135" s="181"/>
      <c r="WIU135" s="239"/>
      <c r="WIV135" s="181"/>
      <c r="WIW135" s="181"/>
      <c r="WIX135" s="239"/>
      <c r="WIY135" s="181"/>
      <c r="WIZ135" s="181"/>
      <c r="WJA135" s="239"/>
      <c r="WJB135" s="181"/>
      <c r="WJC135" s="181"/>
      <c r="WJD135" s="239"/>
      <c r="WJE135" s="181"/>
      <c r="WJF135" s="181"/>
      <c r="WJG135" s="239"/>
      <c r="WJH135" s="181"/>
      <c r="WJI135" s="181"/>
      <c r="WJJ135" s="239"/>
      <c r="WJK135" s="181"/>
      <c r="WJL135" s="181"/>
      <c r="WJM135" s="239"/>
      <c r="WJN135" s="181"/>
      <c r="WJO135" s="181"/>
      <c r="WJP135" s="239"/>
      <c r="WJQ135" s="181"/>
      <c r="WJR135" s="181"/>
      <c r="WJS135" s="239"/>
      <c r="WJT135" s="181"/>
      <c r="WJU135" s="181"/>
      <c r="WJV135" s="239"/>
      <c r="WJW135" s="181"/>
      <c r="WJX135" s="181"/>
      <c r="WJY135" s="239"/>
      <c r="WJZ135" s="181"/>
      <c r="WKA135" s="181"/>
      <c r="WKB135" s="239"/>
      <c r="WKC135" s="181"/>
      <c r="WKD135" s="181"/>
      <c r="WKE135" s="239"/>
      <c r="WKF135" s="181"/>
      <c r="WKG135" s="181"/>
      <c r="WKH135" s="239"/>
      <c r="WKI135" s="181"/>
      <c r="WKJ135" s="181"/>
      <c r="WKK135" s="239"/>
      <c r="WKL135" s="181"/>
      <c r="WKM135" s="181"/>
      <c r="WKN135" s="239"/>
      <c r="WKO135" s="181"/>
      <c r="WKP135" s="181"/>
      <c r="WKQ135" s="239"/>
      <c r="WKR135" s="181"/>
      <c r="WKS135" s="181"/>
      <c r="WKT135" s="239"/>
      <c r="WKU135" s="181"/>
      <c r="WKV135" s="181"/>
      <c r="WKW135" s="239"/>
      <c r="WKX135" s="181"/>
      <c r="WKY135" s="181"/>
      <c r="WKZ135" s="239"/>
      <c r="WLA135" s="181"/>
      <c r="WLB135" s="181"/>
      <c r="WLC135" s="239"/>
      <c r="WLD135" s="181"/>
      <c r="WLE135" s="181"/>
      <c r="WLF135" s="239"/>
      <c r="WLG135" s="181"/>
      <c r="WLH135" s="181"/>
      <c r="WLI135" s="239"/>
      <c r="WLJ135" s="181"/>
      <c r="WLK135" s="181"/>
      <c r="WLL135" s="239"/>
      <c r="WLM135" s="181"/>
      <c r="WLN135" s="181"/>
      <c r="WLO135" s="239"/>
      <c r="WLP135" s="181"/>
      <c r="WLQ135" s="181"/>
      <c r="WLR135" s="239"/>
      <c r="WLS135" s="181"/>
      <c r="WLT135" s="181"/>
      <c r="WLU135" s="239"/>
      <c r="WLV135" s="181"/>
      <c r="WLW135" s="181"/>
      <c r="WLX135" s="239"/>
      <c r="WLY135" s="181"/>
      <c r="WLZ135" s="181"/>
      <c r="WMA135" s="239"/>
      <c r="WMB135" s="181"/>
      <c r="WMC135" s="181"/>
      <c r="WMD135" s="239"/>
      <c r="WME135" s="181"/>
      <c r="WMF135" s="181"/>
      <c r="WMG135" s="239"/>
      <c r="WMH135" s="181"/>
      <c r="WMI135" s="181"/>
      <c r="WMJ135" s="239"/>
      <c r="WMK135" s="181"/>
      <c r="WML135" s="181"/>
      <c r="WMM135" s="239"/>
      <c r="WMN135" s="181"/>
      <c r="WMO135" s="181"/>
      <c r="WMP135" s="239"/>
      <c r="WMQ135" s="181"/>
      <c r="WMR135" s="181"/>
      <c r="WMS135" s="239"/>
      <c r="WMT135" s="181"/>
      <c r="WMU135" s="181"/>
      <c r="WMV135" s="239"/>
      <c r="WMW135" s="181"/>
      <c r="WMX135" s="181"/>
      <c r="WMY135" s="239"/>
      <c r="WMZ135" s="181"/>
      <c r="WNA135" s="181"/>
      <c r="WNB135" s="239"/>
      <c r="WNC135" s="181"/>
      <c r="WND135" s="181"/>
      <c r="WNE135" s="239"/>
      <c r="WNF135" s="181"/>
      <c r="WNG135" s="181"/>
      <c r="WNH135" s="239"/>
      <c r="WNI135" s="181"/>
      <c r="WNJ135" s="181"/>
      <c r="WNK135" s="239"/>
      <c r="WNL135" s="181"/>
      <c r="WNM135" s="181"/>
      <c r="WNN135" s="239"/>
      <c r="WNO135" s="181"/>
      <c r="WNP135" s="181"/>
      <c r="WNQ135" s="239"/>
      <c r="WNR135" s="181"/>
      <c r="WNS135" s="181"/>
      <c r="WNT135" s="239"/>
      <c r="WNU135" s="181"/>
      <c r="WNV135" s="181"/>
      <c r="WNW135" s="239"/>
      <c r="WNX135" s="181"/>
      <c r="WNY135" s="181"/>
      <c r="WNZ135" s="239"/>
      <c r="WOA135" s="181"/>
      <c r="WOB135" s="181"/>
      <c r="WOC135" s="239"/>
      <c r="WOD135" s="181"/>
      <c r="WOE135" s="181"/>
      <c r="WOF135" s="239"/>
      <c r="WOG135" s="181"/>
      <c r="WOH135" s="181"/>
      <c r="WOI135" s="239"/>
      <c r="WOJ135" s="181"/>
      <c r="WOK135" s="181"/>
      <c r="WOL135" s="239"/>
      <c r="WOM135" s="181"/>
      <c r="WON135" s="181"/>
      <c r="WOO135" s="239"/>
      <c r="WOP135" s="181"/>
      <c r="WOQ135" s="181"/>
      <c r="WOR135" s="239"/>
      <c r="WOS135" s="181"/>
      <c r="WOT135" s="181"/>
      <c r="WOU135" s="239"/>
      <c r="WOV135" s="181"/>
      <c r="WOW135" s="181"/>
      <c r="WOX135" s="239"/>
      <c r="WOY135" s="181"/>
      <c r="WOZ135" s="181"/>
      <c r="WPA135" s="239"/>
      <c r="WPB135" s="181"/>
      <c r="WPC135" s="181"/>
      <c r="WPD135" s="239"/>
      <c r="WPE135" s="181"/>
      <c r="WPF135" s="181"/>
      <c r="WPG135" s="239"/>
      <c r="WPH135" s="181"/>
      <c r="WPI135" s="181"/>
      <c r="WPJ135" s="239"/>
      <c r="WPK135" s="181"/>
      <c r="WPL135" s="181"/>
      <c r="WPM135" s="239"/>
      <c r="WPN135" s="181"/>
      <c r="WPO135" s="181"/>
      <c r="WPP135" s="239"/>
      <c r="WPQ135" s="181"/>
      <c r="WPR135" s="181"/>
      <c r="WPS135" s="239"/>
      <c r="WPT135" s="181"/>
      <c r="WPU135" s="181"/>
      <c r="WPV135" s="239"/>
      <c r="WPW135" s="181"/>
      <c r="WPX135" s="181"/>
      <c r="WPY135" s="239"/>
      <c r="WPZ135" s="181"/>
      <c r="WQA135" s="181"/>
      <c r="WQB135" s="239"/>
      <c r="WQC135" s="181"/>
      <c r="WQD135" s="181"/>
      <c r="WQE135" s="239"/>
      <c r="WQF135" s="181"/>
      <c r="WQG135" s="181"/>
      <c r="WQH135" s="239"/>
      <c r="WQI135" s="181"/>
      <c r="WQJ135" s="181"/>
      <c r="WQK135" s="239"/>
      <c r="WQL135" s="181"/>
      <c r="WQM135" s="181"/>
      <c r="WQN135" s="239"/>
      <c r="WQO135" s="181"/>
      <c r="WQP135" s="181"/>
      <c r="WQQ135" s="239"/>
      <c r="WQR135" s="181"/>
      <c r="WQS135" s="181"/>
      <c r="WQT135" s="239"/>
      <c r="WQU135" s="181"/>
      <c r="WQV135" s="181"/>
      <c r="WQW135" s="239"/>
      <c r="WQX135" s="181"/>
      <c r="WQY135" s="181"/>
      <c r="WQZ135" s="239"/>
      <c r="WRA135" s="181"/>
      <c r="WRB135" s="181"/>
      <c r="WRC135" s="239"/>
      <c r="WRD135" s="181"/>
      <c r="WRE135" s="181"/>
      <c r="WRF135" s="239"/>
      <c r="WRG135" s="181"/>
      <c r="WRH135" s="181"/>
      <c r="WRI135" s="239"/>
      <c r="WRJ135" s="181"/>
      <c r="WRK135" s="181"/>
      <c r="WRL135" s="239"/>
      <c r="WRM135" s="181"/>
      <c r="WRN135" s="181"/>
      <c r="WRO135" s="239"/>
      <c r="WRP135" s="181"/>
      <c r="WRQ135" s="181"/>
      <c r="WRR135" s="239"/>
      <c r="WRS135" s="181"/>
      <c r="WRT135" s="181"/>
      <c r="WRU135" s="239"/>
      <c r="WRV135" s="181"/>
      <c r="WRW135" s="181"/>
      <c r="WRX135" s="239"/>
      <c r="WRY135" s="181"/>
      <c r="WRZ135" s="181"/>
      <c r="WSA135" s="239"/>
      <c r="WSB135" s="181"/>
      <c r="WSC135" s="181"/>
      <c r="WSD135" s="239"/>
      <c r="WSE135" s="181"/>
      <c r="WSF135" s="181"/>
      <c r="WSG135" s="239"/>
      <c r="WSH135" s="181"/>
      <c r="WSI135" s="181"/>
      <c r="WSJ135" s="239"/>
      <c r="WSK135" s="181"/>
      <c r="WSL135" s="181"/>
      <c r="WSM135" s="239"/>
      <c r="WSN135" s="181"/>
      <c r="WSO135" s="181"/>
      <c r="WSP135" s="239"/>
      <c r="WSQ135" s="181"/>
      <c r="WSR135" s="181"/>
      <c r="WSS135" s="239"/>
      <c r="WST135" s="181"/>
      <c r="WSU135" s="181"/>
      <c r="WSV135" s="239"/>
      <c r="WSW135" s="181"/>
      <c r="WSX135" s="181"/>
      <c r="WSY135" s="239"/>
      <c r="WSZ135" s="181"/>
      <c r="WTA135" s="181"/>
      <c r="WTB135" s="239"/>
      <c r="WTC135" s="181"/>
      <c r="WTD135" s="181"/>
      <c r="WTE135" s="239"/>
      <c r="WTF135" s="181"/>
      <c r="WTG135" s="181"/>
      <c r="WTH135" s="239"/>
      <c r="WTI135" s="181"/>
      <c r="WTJ135" s="181"/>
      <c r="WTK135" s="239"/>
      <c r="WTL135" s="181"/>
      <c r="WTM135" s="181"/>
      <c r="WTN135" s="239"/>
      <c r="WTO135" s="181"/>
      <c r="WTP135" s="181"/>
      <c r="WTQ135" s="239"/>
      <c r="WTR135" s="181"/>
      <c r="WTS135" s="181"/>
      <c r="WTT135" s="239"/>
      <c r="WTU135" s="181"/>
      <c r="WTV135" s="181"/>
      <c r="WTW135" s="239"/>
      <c r="WTX135" s="181"/>
      <c r="WTY135" s="181"/>
      <c r="WTZ135" s="239"/>
      <c r="WUA135" s="181"/>
      <c r="WUB135" s="181"/>
      <c r="WUC135" s="239"/>
      <c r="WUD135" s="181"/>
      <c r="WUE135" s="181"/>
      <c r="WUF135" s="239"/>
      <c r="WUG135" s="181"/>
      <c r="WUH135" s="181"/>
      <c r="WUI135" s="239"/>
      <c r="WUJ135" s="181"/>
      <c r="WUK135" s="181"/>
      <c r="WUL135" s="239"/>
      <c r="WUM135" s="181"/>
      <c r="WUN135" s="181"/>
      <c r="WUO135" s="239"/>
      <c r="WUP135" s="181"/>
      <c r="WUQ135" s="181"/>
      <c r="WUR135" s="239"/>
      <c r="WUS135" s="181"/>
      <c r="WUT135" s="181"/>
      <c r="WUU135" s="239"/>
      <c r="WUV135" s="181"/>
      <c r="WUW135" s="181"/>
      <c r="WUX135" s="239"/>
      <c r="WUY135" s="181"/>
      <c r="WUZ135" s="181"/>
      <c r="WVA135" s="239"/>
      <c r="WVB135" s="181"/>
      <c r="WVC135" s="181"/>
      <c r="WVD135" s="239"/>
      <c r="WVE135" s="181"/>
      <c r="WVF135" s="181"/>
      <c r="WVG135" s="239"/>
      <c r="WVH135" s="181"/>
      <c r="WVI135" s="181"/>
      <c r="WVJ135" s="239"/>
      <c r="WVK135" s="181"/>
      <c r="WVL135" s="181"/>
      <c r="WVM135" s="239"/>
      <c r="WVN135" s="181"/>
      <c r="WVO135" s="181"/>
      <c r="WVP135" s="239"/>
      <c r="WVQ135" s="181"/>
      <c r="WVR135" s="181"/>
      <c r="WVS135" s="239"/>
      <c r="WVT135" s="181"/>
      <c r="WVU135" s="181"/>
      <c r="WVV135" s="239"/>
      <c r="WVW135" s="181"/>
      <c r="WVX135" s="181"/>
      <c r="WVY135" s="239"/>
      <c r="WVZ135" s="181"/>
      <c r="WWA135" s="181"/>
      <c r="WWB135" s="239"/>
      <c r="WWC135" s="181"/>
      <c r="WWD135" s="181"/>
      <c r="WWE135" s="239"/>
      <c r="WWF135" s="181"/>
      <c r="WWG135" s="181"/>
      <c r="WWH135" s="239"/>
      <c r="WWI135" s="181"/>
      <c r="WWJ135" s="181"/>
      <c r="WWK135" s="239"/>
      <c r="WWL135" s="181"/>
      <c r="WWM135" s="181"/>
      <c r="WWN135" s="239"/>
      <c r="WWO135" s="181"/>
      <c r="WWP135" s="181"/>
      <c r="WWQ135" s="239"/>
      <c r="WWR135" s="181"/>
      <c r="WWS135" s="181"/>
      <c r="WWT135" s="239"/>
      <c r="WWU135" s="181"/>
      <c r="WWV135" s="181"/>
      <c r="WWW135" s="239"/>
      <c r="WWX135" s="181"/>
      <c r="WWY135" s="181"/>
      <c r="WWZ135" s="239"/>
      <c r="WXA135" s="181"/>
      <c r="WXB135" s="181"/>
      <c r="WXC135" s="239"/>
      <c r="WXD135" s="181"/>
      <c r="WXE135" s="181"/>
      <c r="WXF135" s="239"/>
      <c r="WXG135" s="181"/>
      <c r="WXH135" s="181"/>
      <c r="WXI135" s="239"/>
      <c r="WXJ135" s="181"/>
      <c r="WXK135" s="181"/>
      <c r="WXL135" s="239"/>
      <c r="WXM135" s="181"/>
      <c r="WXN135" s="181"/>
      <c r="WXO135" s="239"/>
      <c r="WXP135" s="181"/>
      <c r="WXQ135" s="181"/>
      <c r="WXR135" s="239"/>
      <c r="WXS135" s="181"/>
      <c r="WXT135" s="181"/>
      <c r="WXU135" s="239"/>
      <c r="WXV135" s="181"/>
      <c r="WXW135" s="181"/>
      <c r="WXX135" s="239"/>
      <c r="WXY135" s="181"/>
      <c r="WXZ135" s="181"/>
      <c r="WYA135" s="239"/>
      <c r="WYB135" s="181"/>
      <c r="WYC135" s="181"/>
      <c r="WYD135" s="239"/>
      <c r="WYE135" s="181"/>
      <c r="WYF135" s="181"/>
      <c r="WYG135" s="239"/>
      <c r="WYH135" s="181"/>
      <c r="WYI135" s="181"/>
      <c r="WYJ135" s="239"/>
      <c r="WYK135" s="181"/>
      <c r="WYL135" s="181"/>
      <c r="WYM135" s="239"/>
      <c r="WYN135" s="181"/>
      <c r="WYO135" s="181"/>
      <c r="WYP135" s="239"/>
      <c r="WYQ135" s="181"/>
      <c r="WYR135" s="181"/>
      <c r="WYS135" s="239"/>
      <c r="WYT135" s="181"/>
      <c r="WYU135" s="181"/>
      <c r="WYV135" s="239"/>
      <c r="WYW135" s="181"/>
      <c r="WYX135" s="181"/>
      <c r="WYY135" s="239"/>
      <c r="WYZ135" s="181"/>
      <c r="WZA135" s="181"/>
      <c r="WZB135" s="239"/>
      <c r="WZC135" s="181"/>
      <c r="WZD135" s="181"/>
      <c r="WZE135" s="239"/>
      <c r="WZF135" s="181"/>
      <c r="WZG135" s="181"/>
      <c r="WZH135" s="239"/>
      <c r="WZI135" s="181"/>
      <c r="WZJ135" s="181"/>
      <c r="WZK135" s="239"/>
      <c r="WZL135" s="181"/>
      <c r="WZM135" s="181"/>
      <c r="WZN135" s="239"/>
      <c r="WZO135" s="181"/>
      <c r="WZP135" s="181"/>
      <c r="WZQ135" s="239"/>
      <c r="WZR135" s="181"/>
      <c r="WZS135" s="181"/>
      <c r="WZT135" s="239"/>
      <c r="WZU135" s="181"/>
      <c r="WZV135" s="181"/>
      <c r="WZW135" s="239"/>
      <c r="WZX135" s="181"/>
      <c r="WZY135" s="181"/>
      <c r="WZZ135" s="239"/>
      <c r="XAA135" s="181"/>
      <c r="XAB135" s="181"/>
      <c r="XAC135" s="239"/>
      <c r="XAD135" s="181"/>
      <c r="XAE135" s="181"/>
      <c r="XAF135" s="239"/>
      <c r="XAG135" s="181"/>
      <c r="XAH135" s="181"/>
      <c r="XAI135" s="239"/>
      <c r="XAJ135" s="181"/>
      <c r="XAK135" s="181"/>
      <c r="XAL135" s="239"/>
      <c r="XAM135" s="181"/>
      <c r="XAN135" s="181"/>
      <c r="XAO135" s="239"/>
      <c r="XAP135" s="181"/>
      <c r="XAQ135" s="181"/>
      <c r="XAR135" s="239"/>
      <c r="XAS135" s="181"/>
      <c r="XAT135" s="181"/>
      <c r="XAU135" s="239"/>
      <c r="XAV135" s="181"/>
      <c r="XAW135" s="181"/>
      <c r="XAX135" s="239"/>
      <c r="XAY135" s="181"/>
      <c r="XAZ135" s="181"/>
      <c r="XBA135" s="239"/>
      <c r="XBB135" s="181"/>
      <c r="XBC135" s="181"/>
      <c r="XBD135" s="239"/>
      <c r="XBE135" s="181"/>
      <c r="XBF135" s="181"/>
      <c r="XBG135" s="239"/>
      <c r="XBH135" s="181"/>
      <c r="XBI135" s="181"/>
      <c r="XBJ135" s="239"/>
      <c r="XBK135" s="181"/>
      <c r="XBL135" s="181"/>
      <c r="XBM135" s="239"/>
      <c r="XBN135" s="181"/>
      <c r="XBO135" s="181"/>
      <c r="XBP135" s="239"/>
      <c r="XBQ135" s="181"/>
      <c r="XBR135" s="181"/>
      <c r="XBS135" s="239"/>
      <c r="XBT135" s="181"/>
      <c r="XBU135" s="181"/>
      <c r="XBV135" s="239"/>
      <c r="XBW135" s="181"/>
      <c r="XBX135" s="181"/>
      <c r="XBY135" s="239"/>
      <c r="XBZ135" s="181"/>
      <c r="XCA135" s="181"/>
      <c r="XCB135" s="239"/>
      <c r="XCC135" s="181"/>
      <c r="XCD135" s="181"/>
      <c r="XCE135" s="239"/>
      <c r="XCF135" s="181"/>
      <c r="XCG135" s="181"/>
      <c r="XCH135" s="239"/>
      <c r="XCI135" s="181"/>
      <c r="XCJ135" s="181"/>
      <c r="XCK135" s="239"/>
      <c r="XCL135" s="181"/>
      <c r="XCM135" s="181"/>
      <c r="XCN135" s="239"/>
      <c r="XCO135" s="181"/>
      <c r="XCP135" s="181"/>
      <c r="XCQ135" s="239"/>
      <c r="XCR135" s="181"/>
      <c r="XCS135" s="181"/>
      <c r="XCT135" s="239"/>
      <c r="XCU135" s="181"/>
      <c r="XCV135" s="181"/>
      <c r="XCW135" s="239"/>
      <c r="XCX135" s="181"/>
      <c r="XCY135" s="181"/>
      <c r="XCZ135" s="239"/>
      <c r="XDA135" s="181"/>
      <c r="XDB135" s="181"/>
      <c r="XDC135" s="239"/>
      <c r="XDD135" s="181"/>
      <c r="XDE135" s="181"/>
      <c r="XDF135" s="239"/>
      <c r="XDG135" s="181"/>
      <c r="XDH135" s="181"/>
      <c r="XDI135" s="239"/>
      <c r="XDJ135" s="181"/>
      <c r="XDK135" s="181"/>
      <c r="XDL135" s="239"/>
      <c r="XDM135" s="181"/>
      <c r="XDN135" s="181"/>
      <c r="XDO135" s="239"/>
      <c r="XDP135" s="181"/>
      <c r="XDQ135" s="181"/>
      <c r="XDR135" s="239"/>
      <c r="XDS135" s="181"/>
      <c r="XDT135" s="181"/>
      <c r="XDU135" s="239"/>
      <c r="XDV135" s="181"/>
      <c r="XDW135" s="181"/>
      <c r="XDX135" s="239"/>
      <c r="XDY135" s="181"/>
      <c r="XDZ135" s="181"/>
      <c r="XEA135" s="239"/>
      <c r="XEB135" s="181"/>
      <c r="XEC135" s="181"/>
      <c r="XED135" s="239"/>
      <c r="XEE135" s="181"/>
      <c r="XEF135" s="181"/>
      <c r="XEG135" s="239"/>
      <c r="XEH135" s="181"/>
      <c r="XEI135" s="181"/>
      <c r="XEJ135" s="239"/>
      <c r="XEK135" s="181"/>
      <c r="XEL135" s="181"/>
      <c r="XEM135" s="239"/>
      <c r="XEN135" s="181"/>
      <c r="XEO135" s="181"/>
      <c r="XEP135" s="239"/>
      <c r="XEQ135" s="181"/>
      <c r="XER135" s="181"/>
      <c r="XES135" s="239"/>
      <c r="XET135" s="181"/>
      <c r="XEU135" s="181"/>
      <c r="XEV135" s="239"/>
      <c r="XEW135" s="181"/>
      <c r="XEX135" s="181"/>
      <c r="XEY135" s="239"/>
      <c r="XEZ135" s="181"/>
      <c r="XFA135" s="181"/>
      <c r="XFB135" s="239"/>
      <c r="XFC135" s="181"/>
      <c r="XFD135" s="181"/>
    </row>
    <row r="136" spans="2:16384" x14ac:dyDescent="0.25">
      <c r="C136" s="177">
        <v>42795</v>
      </c>
      <c r="D136" s="371">
        <v>1.3333333333333333</v>
      </c>
      <c r="E136" s="371">
        <v>0</v>
      </c>
      <c r="F136" s="371">
        <v>5</v>
      </c>
      <c r="G136" s="371">
        <v>0</v>
      </c>
      <c r="H136" s="371">
        <v>1.3333333333333333</v>
      </c>
      <c r="I136" s="371">
        <v>0</v>
      </c>
      <c r="J136" s="371">
        <v>0</v>
      </c>
      <c r="K136" s="371">
        <v>28.333333333333332</v>
      </c>
      <c r="L136" s="371">
        <v>17.777777777777779</v>
      </c>
      <c r="M136" s="371">
        <v>6.666666666666667</v>
      </c>
      <c r="N136" s="371">
        <v>13.333333333333334</v>
      </c>
      <c r="O136" s="371">
        <v>5</v>
      </c>
      <c r="P136" s="371">
        <v>14.111111111111111</v>
      </c>
      <c r="Q136" s="371">
        <v>4.4444444444444446</v>
      </c>
      <c r="R136" s="371">
        <v>2.6666666666666665</v>
      </c>
      <c r="S136" s="181"/>
      <c r="T136" s="239"/>
      <c r="U136" s="181"/>
      <c r="V136" s="181"/>
      <c r="W136" s="239"/>
      <c r="X136" s="181"/>
      <c r="Y136" s="181"/>
      <c r="Z136" s="239"/>
      <c r="AA136" s="181"/>
      <c r="AB136" s="181"/>
      <c r="AC136" s="239"/>
      <c r="AD136" s="181"/>
      <c r="AE136" s="181"/>
      <c r="AF136" s="239"/>
      <c r="AG136" s="181"/>
      <c r="AH136" s="181"/>
      <c r="AI136" s="239"/>
      <c r="AJ136" s="181"/>
      <c r="AK136" s="181"/>
      <c r="AL136" s="239"/>
      <c r="AM136" s="181"/>
      <c r="AN136" s="181"/>
      <c r="AO136" s="239"/>
      <c r="AP136" s="181"/>
      <c r="AQ136" s="181"/>
      <c r="AR136" s="239"/>
      <c r="AS136" s="181"/>
      <c r="AT136" s="181"/>
      <c r="AU136" s="239"/>
      <c r="AV136" s="181"/>
      <c r="AW136" s="181"/>
      <c r="AX136" s="239"/>
      <c r="AY136" s="181"/>
      <c r="AZ136" s="181"/>
      <c r="BA136" s="239"/>
      <c r="BB136" s="181"/>
      <c r="BC136" s="181"/>
      <c r="BD136" s="239"/>
      <c r="BE136" s="181"/>
      <c r="BF136" s="181"/>
      <c r="BG136" s="239"/>
      <c r="BH136" s="181"/>
      <c r="BI136" s="181"/>
      <c r="BJ136" s="239"/>
      <c r="BK136" s="181"/>
      <c r="BL136" s="181"/>
      <c r="BM136" s="239"/>
      <c r="BN136" s="181"/>
      <c r="BO136" s="181"/>
      <c r="BP136" s="239"/>
      <c r="BQ136" s="181"/>
      <c r="BR136" s="181"/>
      <c r="BS136" s="239"/>
      <c r="BT136" s="181"/>
      <c r="BU136" s="181"/>
      <c r="BV136" s="239"/>
      <c r="BW136" s="181"/>
      <c r="BX136" s="181"/>
      <c r="BY136" s="239"/>
      <c r="BZ136" s="181"/>
      <c r="CA136" s="181"/>
      <c r="CB136" s="239"/>
      <c r="CC136" s="181"/>
      <c r="CD136" s="181"/>
      <c r="CE136" s="239"/>
      <c r="CF136" s="181"/>
      <c r="CG136" s="181"/>
      <c r="CH136" s="239"/>
      <c r="CI136" s="181"/>
      <c r="CJ136" s="181"/>
      <c r="CK136" s="239"/>
      <c r="CL136" s="181"/>
      <c r="CM136" s="181"/>
      <c r="CN136" s="239"/>
      <c r="CO136" s="181"/>
      <c r="CP136" s="181"/>
      <c r="CQ136" s="239"/>
      <c r="CR136" s="181"/>
      <c r="CS136" s="181"/>
      <c r="CT136" s="239"/>
      <c r="CU136" s="181"/>
      <c r="CV136" s="181"/>
      <c r="CW136" s="239"/>
      <c r="CX136" s="181"/>
      <c r="CY136" s="181"/>
      <c r="CZ136" s="239"/>
      <c r="DA136" s="181"/>
      <c r="DB136" s="181"/>
      <c r="DC136" s="239"/>
      <c r="DD136" s="181"/>
      <c r="DE136" s="181"/>
      <c r="DF136" s="239"/>
      <c r="DG136" s="181"/>
      <c r="DH136" s="181"/>
      <c r="DI136" s="239"/>
      <c r="DJ136" s="181"/>
      <c r="DK136" s="181"/>
      <c r="DL136" s="239"/>
      <c r="DM136" s="181"/>
      <c r="DN136" s="181"/>
      <c r="DO136" s="239"/>
      <c r="DP136" s="181"/>
      <c r="DQ136" s="181"/>
      <c r="DR136" s="239"/>
      <c r="DS136" s="181"/>
      <c r="DT136" s="181"/>
      <c r="DU136" s="239"/>
      <c r="DV136" s="181"/>
      <c r="DW136" s="181"/>
      <c r="DX136" s="239"/>
      <c r="DY136" s="181"/>
      <c r="DZ136" s="181"/>
      <c r="EA136" s="239"/>
      <c r="EB136" s="181"/>
      <c r="EC136" s="181"/>
      <c r="ED136" s="239"/>
      <c r="EE136" s="181"/>
      <c r="EF136" s="181"/>
      <c r="EG136" s="239"/>
      <c r="EH136" s="181"/>
      <c r="EI136" s="181"/>
      <c r="EJ136" s="239"/>
      <c r="EK136" s="181"/>
      <c r="EL136" s="181"/>
      <c r="EM136" s="239"/>
      <c r="EN136" s="181"/>
      <c r="EO136" s="181"/>
      <c r="EP136" s="239"/>
      <c r="EQ136" s="181"/>
      <c r="ER136" s="181"/>
      <c r="ES136" s="239"/>
      <c r="ET136" s="181"/>
      <c r="EU136" s="181"/>
      <c r="EV136" s="239"/>
      <c r="EW136" s="181"/>
      <c r="EX136" s="181"/>
      <c r="EY136" s="239"/>
      <c r="EZ136" s="181"/>
      <c r="FA136" s="181"/>
      <c r="FB136" s="239"/>
      <c r="FC136" s="181"/>
      <c r="FD136" s="181"/>
      <c r="FE136" s="239"/>
      <c r="FF136" s="181"/>
      <c r="FG136" s="181"/>
      <c r="FH136" s="239"/>
      <c r="FI136" s="181"/>
      <c r="FJ136" s="181"/>
      <c r="FK136" s="239"/>
      <c r="FL136" s="181"/>
      <c r="FM136" s="181"/>
      <c r="FN136" s="239"/>
      <c r="FO136" s="181"/>
      <c r="FP136" s="181"/>
      <c r="FQ136" s="239"/>
      <c r="FR136" s="181"/>
      <c r="FS136" s="181"/>
      <c r="FT136" s="239"/>
      <c r="FU136" s="181"/>
      <c r="FV136" s="181"/>
      <c r="FW136" s="239"/>
      <c r="FX136" s="181"/>
      <c r="FY136" s="181"/>
      <c r="FZ136" s="239"/>
      <c r="GA136" s="181"/>
      <c r="GB136" s="181"/>
      <c r="GC136" s="239"/>
      <c r="GD136" s="181"/>
      <c r="GE136" s="181"/>
      <c r="GF136" s="239"/>
      <c r="GG136" s="181"/>
      <c r="GH136" s="181"/>
      <c r="GI136" s="239"/>
      <c r="GJ136" s="181"/>
      <c r="GK136" s="181"/>
      <c r="GL136" s="239"/>
      <c r="GM136" s="181"/>
      <c r="GN136" s="181"/>
      <c r="GO136" s="239"/>
      <c r="GP136" s="181"/>
      <c r="GQ136" s="181"/>
      <c r="GR136" s="239"/>
      <c r="GS136" s="181"/>
      <c r="GT136" s="181"/>
      <c r="GU136" s="239"/>
      <c r="GV136" s="181"/>
      <c r="GW136" s="181"/>
      <c r="GX136" s="239"/>
      <c r="GY136" s="181"/>
      <c r="GZ136" s="181"/>
      <c r="HA136" s="239"/>
      <c r="HB136" s="181"/>
      <c r="HC136" s="181"/>
      <c r="HD136" s="239"/>
      <c r="HE136" s="181"/>
      <c r="HF136" s="181"/>
      <c r="HG136" s="239"/>
      <c r="HH136" s="181"/>
      <c r="HI136" s="181"/>
      <c r="HJ136" s="239"/>
      <c r="HK136" s="181"/>
      <c r="HL136" s="181"/>
      <c r="HM136" s="239"/>
      <c r="HN136" s="181"/>
      <c r="HO136" s="181"/>
      <c r="HP136" s="239"/>
      <c r="HQ136" s="181"/>
      <c r="HR136" s="181"/>
      <c r="HS136" s="239"/>
      <c r="HT136" s="181"/>
      <c r="HU136" s="181"/>
      <c r="HV136" s="239"/>
      <c r="HW136" s="181"/>
      <c r="HX136" s="181"/>
      <c r="HY136" s="239"/>
      <c r="HZ136" s="181"/>
      <c r="IA136" s="181"/>
      <c r="IB136" s="239"/>
      <c r="IC136" s="181"/>
      <c r="ID136" s="181"/>
      <c r="IE136" s="239"/>
      <c r="IF136" s="181"/>
      <c r="IG136" s="181"/>
      <c r="IH136" s="239"/>
      <c r="II136" s="181"/>
      <c r="IJ136" s="181"/>
      <c r="IK136" s="239"/>
      <c r="IL136" s="181"/>
      <c r="IM136" s="181"/>
      <c r="IN136" s="239"/>
      <c r="IO136" s="181"/>
      <c r="IP136" s="181"/>
      <c r="IQ136" s="239"/>
      <c r="IR136" s="181"/>
      <c r="IS136" s="181"/>
      <c r="IT136" s="239"/>
      <c r="IU136" s="181"/>
      <c r="IV136" s="181"/>
      <c r="IW136" s="239"/>
      <c r="IX136" s="181"/>
      <c r="IY136" s="181"/>
      <c r="IZ136" s="239"/>
      <c r="JA136" s="181"/>
      <c r="JB136" s="181"/>
      <c r="JC136" s="239"/>
      <c r="JD136" s="181"/>
      <c r="JE136" s="181"/>
      <c r="JF136" s="239"/>
      <c r="JG136" s="181"/>
      <c r="JH136" s="181"/>
      <c r="JI136" s="239"/>
      <c r="JJ136" s="181"/>
      <c r="JK136" s="181"/>
      <c r="JL136" s="239"/>
      <c r="JM136" s="181"/>
      <c r="JN136" s="181"/>
      <c r="JO136" s="239"/>
      <c r="JP136" s="181"/>
      <c r="JQ136" s="181"/>
      <c r="JR136" s="239"/>
      <c r="JS136" s="181"/>
      <c r="JT136" s="181"/>
      <c r="JU136" s="239"/>
      <c r="JV136" s="181"/>
      <c r="JW136" s="181"/>
      <c r="JX136" s="239"/>
      <c r="JY136" s="181"/>
      <c r="JZ136" s="181"/>
      <c r="KA136" s="239"/>
      <c r="KB136" s="181"/>
      <c r="KC136" s="181"/>
      <c r="KD136" s="239"/>
      <c r="KE136" s="181"/>
      <c r="KF136" s="181"/>
      <c r="KG136" s="239"/>
      <c r="KH136" s="181"/>
      <c r="KI136" s="181"/>
      <c r="KJ136" s="239"/>
      <c r="KK136" s="181"/>
      <c r="KL136" s="181"/>
      <c r="KM136" s="239"/>
      <c r="KN136" s="181"/>
      <c r="KO136" s="181"/>
      <c r="KP136" s="239"/>
      <c r="KQ136" s="181"/>
      <c r="KR136" s="181"/>
      <c r="KS136" s="239"/>
      <c r="KT136" s="181"/>
      <c r="KU136" s="181"/>
      <c r="KV136" s="239"/>
      <c r="KW136" s="181"/>
      <c r="KX136" s="181"/>
      <c r="KY136" s="239"/>
      <c r="KZ136" s="181"/>
      <c r="LA136" s="181"/>
      <c r="LB136" s="239"/>
      <c r="LC136" s="181"/>
      <c r="LD136" s="181"/>
      <c r="LE136" s="239"/>
      <c r="LF136" s="181"/>
      <c r="LG136" s="181"/>
      <c r="LH136" s="239"/>
      <c r="LI136" s="181"/>
      <c r="LJ136" s="181"/>
      <c r="LK136" s="239"/>
      <c r="LL136" s="181"/>
      <c r="LM136" s="181"/>
      <c r="LN136" s="239"/>
      <c r="LO136" s="181"/>
      <c r="LP136" s="181"/>
      <c r="LQ136" s="239"/>
      <c r="LR136" s="181"/>
      <c r="LS136" s="181"/>
      <c r="LT136" s="239"/>
      <c r="LU136" s="181"/>
      <c r="LV136" s="181"/>
      <c r="LW136" s="239"/>
      <c r="LX136" s="181"/>
      <c r="LY136" s="181"/>
      <c r="LZ136" s="239"/>
      <c r="MA136" s="181"/>
      <c r="MB136" s="181"/>
      <c r="MC136" s="239"/>
      <c r="MD136" s="181"/>
      <c r="ME136" s="181"/>
      <c r="MF136" s="239"/>
      <c r="MG136" s="181"/>
      <c r="MH136" s="181"/>
      <c r="MI136" s="239"/>
      <c r="MJ136" s="181"/>
      <c r="MK136" s="181"/>
      <c r="ML136" s="239"/>
      <c r="MM136" s="181"/>
      <c r="MN136" s="181"/>
      <c r="MO136" s="239"/>
      <c r="MP136" s="181"/>
      <c r="MQ136" s="181"/>
      <c r="MR136" s="239"/>
      <c r="MS136" s="181"/>
      <c r="MT136" s="181"/>
      <c r="MU136" s="239"/>
      <c r="MV136" s="181"/>
      <c r="MW136" s="181"/>
      <c r="MX136" s="239"/>
      <c r="MY136" s="181"/>
      <c r="MZ136" s="181"/>
      <c r="NA136" s="239"/>
      <c r="NB136" s="181"/>
      <c r="NC136" s="181"/>
      <c r="ND136" s="239"/>
      <c r="NE136" s="181"/>
      <c r="NF136" s="181"/>
      <c r="NG136" s="239"/>
      <c r="NH136" s="181"/>
      <c r="NI136" s="181"/>
      <c r="NJ136" s="239"/>
      <c r="NK136" s="181"/>
      <c r="NL136" s="181"/>
      <c r="NM136" s="239"/>
      <c r="NN136" s="181"/>
      <c r="NO136" s="181"/>
      <c r="NP136" s="239"/>
      <c r="NQ136" s="181"/>
      <c r="NR136" s="181"/>
      <c r="NS136" s="239"/>
      <c r="NT136" s="181"/>
      <c r="NU136" s="181"/>
      <c r="NV136" s="239"/>
      <c r="NW136" s="181"/>
      <c r="NX136" s="181"/>
      <c r="NY136" s="239"/>
      <c r="NZ136" s="181"/>
      <c r="OA136" s="181"/>
      <c r="OB136" s="239"/>
      <c r="OC136" s="181"/>
      <c r="OD136" s="181"/>
      <c r="OE136" s="239"/>
      <c r="OF136" s="181"/>
      <c r="OG136" s="181"/>
      <c r="OH136" s="239"/>
      <c r="OI136" s="181"/>
      <c r="OJ136" s="181"/>
      <c r="OK136" s="239"/>
      <c r="OL136" s="181"/>
      <c r="OM136" s="181"/>
      <c r="ON136" s="239"/>
      <c r="OO136" s="181"/>
      <c r="OP136" s="181"/>
      <c r="OQ136" s="239"/>
      <c r="OR136" s="181"/>
      <c r="OS136" s="181"/>
      <c r="OT136" s="239"/>
      <c r="OU136" s="181"/>
      <c r="OV136" s="181"/>
      <c r="OW136" s="239"/>
      <c r="OX136" s="181"/>
      <c r="OY136" s="181"/>
      <c r="OZ136" s="239"/>
      <c r="PA136" s="181"/>
      <c r="PB136" s="181"/>
      <c r="PC136" s="239"/>
      <c r="PD136" s="181"/>
      <c r="PE136" s="181"/>
      <c r="PF136" s="239"/>
      <c r="PG136" s="181"/>
      <c r="PH136" s="181"/>
      <c r="PI136" s="239"/>
      <c r="PJ136" s="181"/>
      <c r="PK136" s="181"/>
      <c r="PL136" s="239"/>
      <c r="PM136" s="181"/>
      <c r="PN136" s="181"/>
      <c r="PO136" s="239"/>
      <c r="PP136" s="181"/>
      <c r="PQ136" s="181"/>
      <c r="PR136" s="239"/>
      <c r="PS136" s="181"/>
      <c r="PT136" s="181"/>
      <c r="PU136" s="239"/>
      <c r="PV136" s="181"/>
      <c r="PW136" s="181"/>
      <c r="PX136" s="239"/>
      <c r="PY136" s="181"/>
      <c r="PZ136" s="181"/>
      <c r="QA136" s="239"/>
      <c r="QB136" s="181"/>
      <c r="QC136" s="181"/>
      <c r="QD136" s="239"/>
      <c r="QE136" s="181"/>
      <c r="QF136" s="181"/>
      <c r="QG136" s="239"/>
      <c r="QH136" s="181"/>
      <c r="QI136" s="181"/>
      <c r="QJ136" s="239"/>
      <c r="QK136" s="181"/>
      <c r="QL136" s="181"/>
      <c r="QM136" s="239"/>
      <c r="QN136" s="181"/>
      <c r="QO136" s="181"/>
      <c r="QP136" s="239"/>
      <c r="QQ136" s="181"/>
      <c r="QR136" s="181"/>
      <c r="QS136" s="239"/>
      <c r="QT136" s="181"/>
      <c r="QU136" s="181"/>
      <c r="QV136" s="239"/>
      <c r="QW136" s="181"/>
      <c r="QX136" s="181"/>
      <c r="QY136" s="239"/>
      <c r="QZ136" s="181"/>
      <c r="RA136" s="181"/>
      <c r="RB136" s="239"/>
      <c r="RC136" s="181"/>
      <c r="RD136" s="181"/>
      <c r="RE136" s="239"/>
      <c r="RF136" s="181"/>
      <c r="RG136" s="181"/>
      <c r="RH136" s="239"/>
      <c r="RI136" s="181"/>
      <c r="RJ136" s="181"/>
      <c r="RK136" s="239"/>
      <c r="RL136" s="181"/>
      <c r="RM136" s="181"/>
      <c r="RN136" s="239"/>
      <c r="RO136" s="181"/>
      <c r="RP136" s="181"/>
      <c r="RQ136" s="239"/>
      <c r="RR136" s="181"/>
      <c r="RS136" s="181"/>
      <c r="RT136" s="239"/>
      <c r="RU136" s="181"/>
      <c r="RV136" s="181"/>
      <c r="RW136" s="239"/>
      <c r="RX136" s="181"/>
      <c r="RY136" s="181"/>
      <c r="RZ136" s="239"/>
      <c r="SA136" s="181"/>
      <c r="SB136" s="181"/>
      <c r="SC136" s="239"/>
      <c r="SD136" s="181"/>
      <c r="SE136" s="181"/>
      <c r="SF136" s="239"/>
      <c r="SG136" s="181"/>
      <c r="SH136" s="181"/>
      <c r="SI136" s="239"/>
      <c r="SJ136" s="181"/>
      <c r="SK136" s="181"/>
      <c r="SL136" s="239"/>
      <c r="SM136" s="181"/>
      <c r="SN136" s="181"/>
      <c r="SO136" s="239"/>
      <c r="SP136" s="181"/>
      <c r="SQ136" s="181"/>
      <c r="SR136" s="239"/>
      <c r="SS136" s="181"/>
      <c r="ST136" s="181"/>
      <c r="SU136" s="239"/>
      <c r="SV136" s="181"/>
      <c r="SW136" s="181"/>
      <c r="SX136" s="239"/>
      <c r="SY136" s="181"/>
      <c r="SZ136" s="181"/>
      <c r="TA136" s="239"/>
      <c r="TB136" s="181"/>
      <c r="TC136" s="181"/>
      <c r="TD136" s="239"/>
      <c r="TE136" s="181"/>
      <c r="TF136" s="181"/>
      <c r="TG136" s="239"/>
      <c r="TH136" s="181"/>
      <c r="TI136" s="181"/>
      <c r="TJ136" s="239"/>
      <c r="TK136" s="181"/>
      <c r="TL136" s="181"/>
      <c r="TM136" s="239"/>
      <c r="TN136" s="181"/>
      <c r="TO136" s="181"/>
      <c r="TP136" s="239"/>
      <c r="TQ136" s="181"/>
      <c r="TR136" s="181"/>
      <c r="TS136" s="239"/>
      <c r="TT136" s="181"/>
      <c r="TU136" s="181"/>
      <c r="TV136" s="239"/>
      <c r="TW136" s="181"/>
      <c r="TX136" s="181"/>
      <c r="TY136" s="239"/>
      <c r="TZ136" s="181"/>
      <c r="UA136" s="181"/>
      <c r="UB136" s="239"/>
      <c r="UC136" s="181"/>
      <c r="UD136" s="181"/>
      <c r="UE136" s="239"/>
      <c r="UF136" s="181"/>
      <c r="UG136" s="181"/>
      <c r="UH136" s="239"/>
      <c r="UI136" s="181"/>
      <c r="UJ136" s="181"/>
      <c r="UK136" s="239"/>
      <c r="UL136" s="181"/>
      <c r="UM136" s="181"/>
      <c r="UN136" s="239"/>
      <c r="UO136" s="181"/>
      <c r="UP136" s="181"/>
      <c r="UQ136" s="239"/>
      <c r="UR136" s="181"/>
      <c r="US136" s="181"/>
      <c r="UT136" s="239"/>
      <c r="UU136" s="181"/>
      <c r="UV136" s="181"/>
      <c r="UW136" s="239"/>
      <c r="UX136" s="181"/>
      <c r="UY136" s="181"/>
      <c r="UZ136" s="239"/>
      <c r="VA136" s="181"/>
      <c r="VB136" s="181"/>
      <c r="VC136" s="239"/>
      <c r="VD136" s="181"/>
      <c r="VE136" s="181"/>
      <c r="VF136" s="239"/>
      <c r="VG136" s="181"/>
      <c r="VH136" s="181"/>
      <c r="VI136" s="239"/>
      <c r="VJ136" s="181"/>
      <c r="VK136" s="181"/>
      <c r="VL136" s="239"/>
      <c r="VM136" s="181"/>
      <c r="VN136" s="181"/>
      <c r="VO136" s="239"/>
      <c r="VP136" s="181"/>
      <c r="VQ136" s="181"/>
      <c r="VR136" s="239"/>
      <c r="VS136" s="181"/>
      <c r="VT136" s="181"/>
      <c r="VU136" s="239"/>
      <c r="VV136" s="181"/>
      <c r="VW136" s="181"/>
      <c r="VX136" s="239"/>
      <c r="VY136" s="181"/>
      <c r="VZ136" s="181"/>
      <c r="WA136" s="239"/>
      <c r="WB136" s="181"/>
      <c r="WC136" s="181"/>
      <c r="WD136" s="239"/>
      <c r="WE136" s="181"/>
      <c r="WF136" s="181"/>
      <c r="WG136" s="239"/>
      <c r="WH136" s="181"/>
      <c r="WI136" s="181"/>
      <c r="WJ136" s="239"/>
      <c r="WK136" s="181"/>
      <c r="WL136" s="181"/>
      <c r="WM136" s="239"/>
      <c r="WN136" s="181"/>
      <c r="WO136" s="181"/>
      <c r="WP136" s="239"/>
      <c r="WQ136" s="181"/>
      <c r="WR136" s="181"/>
      <c r="WS136" s="239"/>
      <c r="WT136" s="181"/>
      <c r="WU136" s="181"/>
      <c r="WV136" s="239"/>
      <c r="WW136" s="181"/>
      <c r="WX136" s="181"/>
      <c r="WY136" s="239"/>
      <c r="WZ136" s="181"/>
      <c r="XA136" s="181"/>
      <c r="XB136" s="239"/>
      <c r="XC136" s="181"/>
      <c r="XD136" s="181"/>
      <c r="XE136" s="239"/>
      <c r="XF136" s="181"/>
      <c r="XG136" s="181"/>
      <c r="XH136" s="239"/>
      <c r="XI136" s="181"/>
      <c r="XJ136" s="181"/>
      <c r="XK136" s="239"/>
      <c r="XL136" s="181"/>
      <c r="XM136" s="181"/>
      <c r="XN136" s="239"/>
      <c r="XO136" s="181"/>
      <c r="XP136" s="181"/>
      <c r="XQ136" s="239"/>
      <c r="XR136" s="181"/>
      <c r="XS136" s="181"/>
      <c r="XT136" s="239"/>
      <c r="XU136" s="181"/>
      <c r="XV136" s="181"/>
      <c r="XW136" s="239"/>
      <c r="XX136" s="181"/>
      <c r="XY136" s="181"/>
      <c r="XZ136" s="239"/>
      <c r="YA136" s="181"/>
      <c r="YB136" s="181"/>
      <c r="YC136" s="239"/>
      <c r="YD136" s="181"/>
      <c r="YE136" s="181"/>
      <c r="YF136" s="239"/>
      <c r="YG136" s="181"/>
      <c r="YH136" s="181"/>
      <c r="YI136" s="239"/>
      <c r="YJ136" s="181"/>
      <c r="YK136" s="181"/>
      <c r="YL136" s="239"/>
      <c r="YM136" s="181"/>
      <c r="YN136" s="181"/>
      <c r="YO136" s="239"/>
      <c r="YP136" s="181"/>
      <c r="YQ136" s="181"/>
      <c r="YR136" s="239"/>
      <c r="YS136" s="181"/>
      <c r="YT136" s="181"/>
      <c r="YU136" s="239"/>
      <c r="YV136" s="181"/>
      <c r="YW136" s="181"/>
      <c r="YX136" s="239"/>
      <c r="YY136" s="181"/>
      <c r="YZ136" s="181"/>
      <c r="ZA136" s="239"/>
      <c r="ZB136" s="181"/>
      <c r="ZC136" s="181"/>
      <c r="ZD136" s="239"/>
      <c r="ZE136" s="181"/>
      <c r="ZF136" s="181"/>
      <c r="ZG136" s="239"/>
      <c r="ZH136" s="181"/>
      <c r="ZI136" s="181"/>
      <c r="ZJ136" s="239"/>
      <c r="ZK136" s="181"/>
      <c r="ZL136" s="181"/>
      <c r="ZM136" s="239"/>
      <c r="ZN136" s="181"/>
      <c r="ZO136" s="181"/>
      <c r="ZP136" s="239"/>
      <c r="ZQ136" s="181"/>
      <c r="ZR136" s="181"/>
      <c r="ZS136" s="239"/>
      <c r="ZT136" s="181"/>
      <c r="ZU136" s="181"/>
      <c r="ZV136" s="239"/>
      <c r="ZW136" s="181"/>
      <c r="ZX136" s="181"/>
      <c r="ZY136" s="239"/>
      <c r="ZZ136" s="181"/>
      <c r="AAA136" s="181"/>
      <c r="AAB136" s="239"/>
      <c r="AAC136" s="181"/>
      <c r="AAD136" s="181"/>
      <c r="AAE136" s="239"/>
      <c r="AAF136" s="181"/>
      <c r="AAG136" s="181"/>
      <c r="AAH136" s="239"/>
      <c r="AAI136" s="181"/>
      <c r="AAJ136" s="181"/>
      <c r="AAK136" s="239"/>
      <c r="AAL136" s="181"/>
      <c r="AAM136" s="181"/>
      <c r="AAN136" s="239"/>
      <c r="AAO136" s="181"/>
      <c r="AAP136" s="181"/>
      <c r="AAQ136" s="239"/>
      <c r="AAR136" s="181"/>
      <c r="AAS136" s="181"/>
      <c r="AAT136" s="239"/>
      <c r="AAU136" s="181"/>
      <c r="AAV136" s="181"/>
      <c r="AAW136" s="239"/>
      <c r="AAX136" s="181"/>
      <c r="AAY136" s="181"/>
      <c r="AAZ136" s="239"/>
      <c r="ABA136" s="181"/>
      <c r="ABB136" s="181"/>
      <c r="ABC136" s="239"/>
      <c r="ABD136" s="181"/>
      <c r="ABE136" s="181"/>
      <c r="ABF136" s="239"/>
      <c r="ABG136" s="181"/>
      <c r="ABH136" s="181"/>
      <c r="ABI136" s="239"/>
      <c r="ABJ136" s="181"/>
      <c r="ABK136" s="181"/>
      <c r="ABL136" s="239"/>
      <c r="ABM136" s="181"/>
      <c r="ABN136" s="181"/>
      <c r="ABO136" s="239"/>
      <c r="ABP136" s="181"/>
      <c r="ABQ136" s="181"/>
      <c r="ABR136" s="239"/>
      <c r="ABS136" s="181"/>
      <c r="ABT136" s="181"/>
      <c r="ABU136" s="239"/>
      <c r="ABV136" s="181"/>
      <c r="ABW136" s="181"/>
      <c r="ABX136" s="239"/>
      <c r="ABY136" s="181"/>
      <c r="ABZ136" s="181"/>
      <c r="ACA136" s="239"/>
      <c r="ACB136" s="181"/>
      <c r="ACC136" s="181"/>
      <c r="ACD136" s="239"/>
      <c r="ACE136" s="181"/>
      <c r="ACF136" s="181"/>
      <c r="ACG136" s="239"/>
      <c r="ACH136" s="181"/>
      <c r="ACI136" s="181"/>
      <c r="ACJ136" s="239"/>
      <c r="ACK136" s="181"/>
      <c r="ACL136" s="181"/>
      <c r="ACM136" s="239"/>
      <c r="ACN136" s="181"/>
      <c r="ACO136" s="181"/>
      <c r="ACP136" s="239"/>
      <c r="ACQ136" s="181"/>
      <c r="ACR136" s="181"/>
      <c r="ACS136" s="239"/>
      <c r="ACT136" s="181"/>
      <c r="ACU136" s="181"/>
      <c r="ACV136" s="239"/>
      <c r="ACW136" s="181"/>
      <c r="ACX136" s="181"/>
      <c r="ACY136" s="239"/>
      <c r="ACZ136" s="181"/>
      <c r="ADA136" s="181"/>
      <c r="ADB136" s="239"/>
      <c r="ADC136" s="181"/>
      <c r="ADD136" s="181"/>
      <c r="ADE136" s="239"/>
      <c r="ADF136" s="181"/>
      <c r="ADG136" s="181"/>
      <c r="ADH136" s="239"/>
      <c r="ADI136" s="181"/>
      <c r="ADJ136" s="181"/>
      <c r="ADK136" s="239"/>
      <c r="ADL136" s="181"/>
      <c r="ADM136" s="181"/>
      <c r="ADN136" s="239"/>
      <c r="ADO136" s="181"/>
      <c r="ADP136" s="181"/>
      <c r="ADQ136" s="239"/>
      <c r="ADR136" s="181"/>
      <c r="ADS136" s="181"/>
      <c r="ADT136" s="239"/>
      <c r="ADU136" s="181"/>
      <c r="ADV136" s="181"/>
      <c r="ADW136" s="239"/>
      <c r="ADX136" s="181"/>
      <c r="ADY136" s="181"/>
      <c r="ADZ136" s="239"/>
      <c r="AEA136" s="181"/>
      <c r="AEB136" s="181"/>
      <c r="AEC136" s="239"/>
      <c r="AED136" s="181"/>
      <c r="AEE136" s="181"/>
      <c r="AEF136" s="239"/>
      <c r="AEG136" s="181"/>
      <c r="AEH136" s="181"/>
      <c r="AEI136" s="239"/>
      <c r="AEJ136" s="181"/>
      <c r="AEK136" s="181"/>
      <c r="AEL136" s="239"/>
      <c r="AEM136" s="181"/>
      <c r="AEN136" s="181"/>
      <c r="AEO136" s="239"/>
      <c r="AEP136" s="181"/>
      <c r="AEQ136" s="181"/>
      <c r="AER136" s="239"/>
      <c r="AES136" s="181"/>
      <c r="AET136" s="181"/>
      <c r="AEU136" s="239"/>
      <c r="AEV136" s="181"/>
      <c r="AEW136" s="181"/>
      <c r="AEX136" s="239"/>
      <c r="AEY136" s="181"/>
      <c r="AEZ136" s="181"/>
      <c r="AFA136" s="239"/>
      <c r="AFB136" s="181"/>
      <c r="AFC136" s="181"/>
      <c r="AFD136" s="239"/>
      <c r="AFE136" s="181"/>
      <c r="AFF136" s="181"/>
      <c r="AFG136" s="239"/>
      <c r="AFH136" s="181"/>
      <c r="AFI136" s="181"/>
      <c r="AFJ136" s="239"/>
      <c r="AFK136" s="181"/>
      <c r="AFL136" s="181"/>
      <c r="AFM136" s="239"/>
      <c r="AFN136" s="181"/>
      <c r="AFO136" s="181"/>
      <c r="AFP136" s="239"/>
      <c r="AFQ136" s="181"/>
      <c r="AFR136" s="181"/>
      <c r="AFS136" s="239"/>
      <c r="AFT136" s="181"/>
      <c r="AFU136" s="181"/>
      <c r="AFV136" s="239"/>
      <c r="AFW136" s="181"/>
      <c r="AFX136" s="181"/>
      <c r="AFY136" s="239"/>
      <c r="AFZ136" s="181"/>
      <c r="AGA136" s="181"/>
      <c r="AGB136" s="239"/>
      <c r="AGC136" s="181"/>
      <c r="AGD136" s="181"/>
      <c r="AGE136" s="239"/>
      <c r="AGF136" s="181"/>
      <c r="AGG136" s="181"/>
      <c r="AGH136" s="239"/>
      <c r="AGI136" s="181"/>
      <c r="AGJ136" s="181"/>
      <c r="AGK136" s="239"/>
      <c r="AGL136" s="181"/>
      <c r="AGM136" s="181"/>
      <c r="AGN136" s="239"/>
      <c r="AGO136" s="181"/>
      <c r="AGP136" s="181"/>
      <c r="AGQ136" s="239"/>
      <c r="AGR136" s="181"/>
      <c r="AGS136" s="181"/>
      <c r="AGT136" s="239"/>
      <c r="AGU136" s="181"/>
      <c r="AGV136" s="181"/>
      <c r="AGW136" s="239"/>
      <c r="AGX136" s="181"/>
      <c r="AGY136" s="181"/>
      <c r="AGZ136" s="239"/>
      <c r="AHA136" s="181"/>
      <c r="AHB136" s="181"/>
      <c r="AHC136" s="239"/>
      <c r="AHD136" s="181"/>
      <c r="AHE136" s="181"/>
      <c r="AHF136" s="239"/>
      <c r="AHG136" s="181"/>
      <c r="AHH136" s="181"/>
      <c r="AHI136" s="239"/>
      <c r="AHJ136" s="181"/>
      <c r="AHK136" s="181"/>
      <c r="AHL136" s="239"/>
      <c r="AHM136" s="181"/>
      <c r="AHN136" s="181"/>
      <c r="AHO136" s="239"/>
      <c r="AHP136" s="181"/>
      <c r="AHQ136" s="181"/>
      <c r="AHR136" s="239"/>
      <c r="AHS136" s="181"/>
      <c r="AHT136" s="181"/>
      <c r="AHU136" s="239"/>
      <c r="AHV136" s="181"/>
      <c r="AHW136" s="181"/>
      <c r="AHX136" s="239"/>
      <c r="AHY136" s="181"/>
      <c r="AHZ136" s="181"/>
      <c r="AIA136" s="239"/>
      <c r="AIB136" s="181"/>
      <c r="AIC136" s="181"/>
      <c r="AID136" s="239"/>
      <c r="AIE136" s="181"/>
      <c r="AIF136" s="181"/>
      <c r="AIG136" s="239"/>
      <c r="AIH136" s="181"/>
      <c r="AII136" s="181"/>
      <c r="AIJ136" s="239"/>
      <c r="AIK136" s="181"/>
      <c r="AIL136" s="181"/>
      <c r="AIM136" s="239"/>
      <c r="AIN136" s="181"/>
      <c r="AIO136" s="181"/>
      <c r="AIP136" s="239"/>
      <c r="AIQ136" s="181"/>
      <c r="AIR136" s="181"/>
      <c r="AIS136" s="239"/>
      <c r="AIT136" s="181"/>
      <c r="AIU136" s="181"/>
      <c r="AIV136" s="239"/>
      <c r="AIW136" s="181"/>
      <c r="AIX136" s="181"/>
      <c r="AIY136" s="239"/>
      <c r="AIZ136" s="181"/>
      <c r="AJA136" s="181"/>
      <c r="AJB136" s="239"/>
      <c r="AJC136" s="181"/>
      <c r="AJD136" s="181"/>
      <c r="AJE136" s="239"/>
      <c r="AJF136" s="181"/>
      <c r="AJG136" s="181"/>
      <c r="AJH136" s="239"/>
      <c r="AJI136" s="181"/>
      <c r="AJJ136" s="181"/>
      <c r="AJK136" s="239"/>
      <c r="AJL136" s="181"/>
      <c r="AJM136" s="181"/>
      <c r="AJN136" s="239"/>
      <c r="AJO136" s="181"/>
      <c r="AJP136" s="181"/>
      <c r="AJQ136" s="239"/>
      <c r="AJR136" s="181"/>
      <c r="AJS136" s="181"/>
      <c r="AJT136" s="239"/>
      <c r="AJU136" s="181"/>
      <c r="AJV136" s="181"/>
      <c r="AJW136" s="239"/>
      <c r="AJX136" s="181"/>
      <c r="AJY136" s="181"/>
      <c r="AJZ136" s="239"/>
      <c r="AKA136" s="181"/>
      <c r="AKB136" s="181"/>
      <c r="AKC136" s="239"/>
      <c r="AKD136" s="181"/>
      <c r="AKE136" s="181"/>
      <c r="AKF136" s="239"/>
      <c r="AKG136" s="181"/>
      <c r="AKH136" s="181"/>
      <c r="AKI136" s="239"/>
      <c r="AKJ136" s="181"/>
      <c r="AKK136" s="181"/>
      <c r="AKL136" s="239"/>
      <c r="AKM136" s="181"/>
      <c r="AKN136" s="181"/>
      <c r="AKO136" s="239"/>
      <c r="AKP136" s="181"/>
      <c r="AKQ136" s="181"/>
      <c r="AKR136" s="239"/>
      <c r="AKS136" s="181"/>
      <c r="AKT136" s="181"/>
      <c r="AKU136" s="239"/>
      <c r="AKV136" s="181"/>
      <c r="AKW136" s="181"/>
      <c r="AKX136" s="239"/>
      <c r="AKY136" s="181"/>
      <c r="AKZ136" s="181"/>
      <c r="ALA136" s="239"/>
      <c r="ALB136" s="181"/>
      <c r="ALC136" s="181"/>
      <c r="ALD136" s="239"/>
      <c r="ALE136" s="181"/>
      <c r="ALF136" s="181"/>
      <c r="ALG136" s="239"/>
      <c r="ALH136" s="181"/>
      <c r="ALI136" s="181"/>
      <c r="ALJ136" s="239"/>
      <c r="ALK136" s="181"/>
      <c r="ALL136" s="181"/>
      <c r="ALM136" s="239"/>
      <c r="ALN136" s="181"/>
      <c r="ALO136" s="181"/>
      <c r="ALP136" s="239"/>
      <c r="ALQ136" s="181"/>
      <c r="ALR136" s="181"/>
      <c r="ALS136" s="239"/>
      <c r="ALT136" s="181"/>
      <c r="ALU136" s="181"/>
      <c r="ALV136" s="239"/>
      <c r="ALW136" s="181"/>
      <c r="ALX136" s="181"/>
      <c r="ALY136" s="239"/>
      <c r="ALZ136" s="181"/>
      <c r="AMA136" s="181"/>
      <c r="AMB136" s="239"/>
      <c r="AMC136" s="181"/>
      <c r="AMD136" s="181"/>
      <c r="AME136" s="239"/>
      <c r="AMF136" s="181"/>
      <c r="AMG136" s="181"/>
      <c r="AMH136" s="239"/>
      <c r="AMI136" s="181"/>
      <c r="AMJ136" s="181"/>
      <c r="AMK136" s="239"/>
      <c r="AML136" s="181"/>
      <c r="AMM136" s="181"/>
      <c r="AMN136" s="239"/>
      <c r="AMO136" s="181"/>
      <c r="AMP136" s="181"/>
      <c r="AMQ136" s="239"/>
      <c r="AMR136" s="181"/>
      <c r="AMS136" s="181"/>
      <c r="AMT136" s="239"/>
      <c r="AMU136" s="181"/>
      <c r="AMV136" s="181"/>
      <c r="AMW136" s="239"/>
      <c r="AMX136" s="181"/>
      <c r="AMY136" s="181"/>
      <c r="AMZ136" s="239"/>
      <c r="ANA136" s="181"/>
      <c r="ANB136" s="181"/>
      <c r="ANC136" s="239"/>
      <c r="AND136" s="181"/>
      <c r="ANE136" s="181"/>
      <c r="ANF136" s="239"/>
      <c r="ANG136" s="181"/>
      <c r="ANH136" s="181"/>
      <c r="ANI136" s="239"/>
      <c r="ANJ136" s="181"/>
      <c r="ANK136" s="181"/>
      <c r="ANL136" s="239"/>
      <c r="ANM136" s="181"/>
      <c r="ANN136" s="181"/>
      <c r="ANO136" s="239"/>
      <c r="ANP136" s="181"/>
      <c r="ANQ136" s="181"/>
      <c r="ANR136" s="239"/>
      <c r="ANS136" s="181"/>
      <c r="ANT136" s="181"/>
      <c r="ANU136" s="239"/>
      <c r="ANV136" s="181"/>
      <c r="ANW136" s="181"/>
      <c r="ANX136" s="239"/>
      <c r="ANY136" s="181"/>
      <c r="ANZ136" s="181"/>
      <c r="AOA136" s="239"/>
      <c r="AOB136" s="181"/>
      <c r="AOC136" s="181"/>
      <c r="AOD136" s="239"/>
      <c r="AOE136" s="181"/>
      <c r="AOF136" s="181"/>
      <c r="AOG136" s="239"/>
      <c r="AOH136" s="181"/>
      <c r="AOI136" s="181"/>
      <c r="AOJ136" s="239"/>
      <c r="AOK136" s="181"/>
      <c r="AOL136" s="181"/>
      <c r="AOM136" s="239"/>
      <c r="AON136" s="181"/>
      <c r="AOO136" s="181"/>
      <c r="AOP136" s="239"/>
      <c r="AOQ136" s="181"/>
      <c r="AOR136" s="181"/>
      <c r="AOS136" s="239"/>
      <c r="AOT136" s="181"/>
      <c r="AOU136" s="181"/>
      <c r="AOV136" s="239"/>
      <c r="AOW136" s="181"/>
      <c r="AOX136" s="181"/>
      <c r="AOY136" s="239"/>
      <c r="AOZ136" s="181"/>
      <c r="APA136" s="181"/>
      <c r="APB136" s="239"/>
      <c r="APC136" s="181"/>
      <c r="APD136" s="181"/>
      <c r="APE136" s="239"/>
      <c r="APF136" s="181"/>
      <c r="APG136" s="181"/>
      <c r="APH136" s="239"/>
      <c r="API136" s="181"/>
      <c r="APJ136" s="181"/>
      <c r="APK136" s="239"/>
      <c r="APL136" s="181"/>
      <c r="APM136" s="181"/>
      <c r="APN136" s="239"/>
      <c r="APO136" s="181"/>
      <c r="APP136" s="181"/>
      <c r="APQ136" s="239"/>
      <c r="APR136" s="181"/>
      <c r="APS136" s="181"/>
      <c r="APT136" s="239"/>
      <c r="APU136" s="181"/>
      <c r="APV136" s="181"/>
      <c r="APW136" s="239"/>
      <c r="APX136" s="181"/>
      <c r="APY136" s="181"/>
      <c r="APZ136" s="239"/>
      <c r="AQA136" s="181"/>
      <c r="AQB136" s="181"/>
      <c r="AQC136" s="239"/>
      <c r="AQD136" s="181"/>
      <c r="AQE136" s="181"/>
      <c r="AQF136" s="239"/>
      <c r="AQG136" s="181"/>
      <c r="AQH136" s="181"/>
      <c r="AQI136" s="239"/>
      <c r="AQJ136" s="181"/>
      <c r="AQK136" s="181"/>
      <c r="AQL136" s="239"/>
      <c r="AQM136" s="181"/>
      <c r="AQN136" s="181"/>
      <c r="AQO136" s="239"/>
      <c r="AQP136" s="181"/>
      <c r="AQQ136" s="181"/>
      <c r="AQR136" s="239"/>
      <c r="AQS136" s="181"/>
      <c r="AQT136" s="181"/>
      <c r="AQU136" s="239"/>
      <c r="AQV136" s="181"/>
      <c r="AQW136" s="181"/>
      <c r="AQX136" s="239"/>
      <c r="AQY136" s="181"/>
      <c r="AQZ136" s="181"/>
      <c r="ARA136" s="239"/>
      <c r="ARB136" s="181"/>
      <c r="ARC136" s="181"/>
      <c r="ARD136" s="239"/>
      <c r="ARE136" s="181"/>
      <c r="ARF136" s="181"/>
      <c r="ARG136" s="239"/>
      <c r="ARH136" s="181"/>
      <c r="ARI136" s="181"/>
      <c r="ARJ136" s="239"/>
      <c r="ARK136" s="181"/>
      <c r="ARL136" s="181"/>
      <c r="ARM136" s="239"/>
      <c r="ARN136" s="181"/>
      <c r="ARO136" s="181"/>
      <c r="ARP136" s="239"/>
      <c r="ARQ136" s="181"/>
      <c r="ARR136" s="181"/>
      <c r="ARS136" s="239"/>
      <c r="ART136" s="181"/>
      <c r="ARU136" s="181"/>
      <c r="ARV136" s="239"/>
      <c r="ARW136" s="181"/>
      <c r="ARX136" s="181"/>
      <c r="ARY136" s="239"/>
      <c r="ARZ136" s="181"/>
      <c r="ASA136" s="181"/>
      <c r="ASB136" s="239"/>
      <c r="ASC136" s="181"/>
      <c r="ASD136" s="181"/>
      <c r="ASE136" s="239"/>
      <c r="ASF136" s="181"/>
      <c r="ASG136" s="181"/>
      <c r="ASH136" s="239"/>
      <c r="ASI136" s="181"/>
      <c r="ASJ136" s="181"/>
      <c r="ASK136" s="239"/>
      <c r="ASL136" s="181"/>
      <c r="ASM136" s="181"/>
      <c r="ASN136" s="239"/>
      <c r="ASO136" s="181"/>
      <c r="ASP136" s="181"/>
      <c r="ASQ136" s="239"/>
      <c r="ASR136" s="181"/>
      <c r="ASS136" s="181"/>
      <c r="AST136" s="239"/>
      <c r="ASU136" s="181"/>
      <c r="ASV136" s="181"/>
      <c r="ASW136" s="239"/>
      <c r="ASX136" s="181"/>
      <c r="ASY136" s="181"/>
      <c r="ASZ136" s="239"/>
      <c r="ATA136" s="181"/>
      <c r="ATB136" s="181"/>
      <c r="ATC136" s="239"/>
      <c r="ATD136" s="181"/>
      <c r="ATE136" s="181"/>
      <c r="ATF136" s="239"/>
      <c r="ATG136" s="181"/>
      <c r="ATH136" s="181"/>
      <c r="ATI136" s="239"/>
      <c r="ATJ136" s="181"/>
      <c r="ATK136" s="181"/>
      <c r="ATL136" s="239"/>
      <c r="ATM136" s="181"/>
      <c r="ATN136" s="181"/>
      <c r="ATO136" s="239"/>
      <c r="ATP136" s="181"/>
      <c r="ATQ136" s="181"/>
      <c r="ATR136" s="239"/>
      <c r="ATS136" s="181"/>
      <c r="ATT136" s="181"/>
      <c r="ATU136" s="239"/>
      <c r="ATV136" s="181"/>
      <c r="ATW136" s="181"/>
      <c r="ATX136" s="239"/>
      <c r="ATY136" s="181"/>
      <c r="ATZ136" s="181"/>
      <c r="AUA136" s="239"/>
      <c r="AUB136" s="181"/>
      <c r="AUC136" s="181"/>
      <c r="AUD136" s="239"/>
      <c r="AUE136" s="181"/>
      <c r="AUF136" s="181"/>
      <c r="AUG136" s="239"/>
      <c r="AUH136" s="181"/>
      <c r="AUI136" s="181"/>
      <c r="AUJ136" s="239"/>
      <c r="AUK136" s="181"/>
      <c r="AUL136" s="181"/>
      <c r="AUM136" s="239"/>
      <c r="AUN136" s="181"/>
      <c r="AUO136" s="181"/>
      <c r="AUP136" s="239"/>
      <c r="AUQ136" s="181"/>
      <c r="AUR136" s="181"/>
      <c r="AUS136" s="239"/>
      <c r="AUT136" s="181"/>
      <c r="AUU136" s="181"/>
      <c r="AUV136" s="239"/>
      <c r="AUW136" s="181"/>
      <c r="AUX136" s="181"/>
      <c r="AUY136" s="239"/>
      <c r="AUZ136" s="181"/>
      <c r="AVA136" s="181"/>
      <c r="AVB136" s="239"/>
      <c r="AVC136" s="181"/>
      <c r="AVD136" s="181"/>
      <c r="AVE136" s="239"/>
      <c r="AVF136" s="181"/>
      <c r="AVG136" s="181"/>
      <c r="AVH136" s="239"/>
      <c r="AVI136" s="181"/>
      <c r="AVJ136" s="181"/>
      <c r="AVK136" s="239"/>
      <c r="AVL136" s="181"/>
      <c r="AVM136" s="181"/>
      <c r="AVN136" s="239"/>
      <c r="AVO136" s="181"/>
      <c r="AVP136" s="181"/>
      <c r="AVQ136" s="239"/>
      <c r="AVR136" s="181"/>
      <c r="AVS136" s="181"/>
      <c r="AVT136" s="239"/>
      <c r="AVU136" s="181"/>
      <c r="AVV136" s="181"/>
      <c r="AVW136" s="239"/>
      <c r="AVX136" s="181"/>
      <c r="AVY136" s="181"/>
      <c r="AVZ136" s="239"/>
      <c r="AWA136" s="181"/>
      <c r="AWB136" s="181"/>
      <c r="AWC136" s="239"/>
      <c r="AWD136" s="181"/>
      <c r="AWE136" s="181"/>
      <c r="AWF136" s="239"/>
      <c r="AWG136" s="181"/>
      <c r="AWH136" s="181"/>
      <c r="AWI136" s="239"/>
      <c r="AWJ136" s="181"/>
      <c r="AWK136" s="181"/>
      <c r="AWL136" s="239"/>
      <c r="AWM136" s="181"/>
      <c r="AWN136" s="181"/>
      <c r="AWO136" s="239"/>
      <c r="AWP136" s="181"/>
      <c r="AWQ136" s="181"/>
      <c r="AWR136" s="239"/>
      <c r="AWS136" s="181"/>
      <c r="AWT136" s="181"/>
      <c r="AWU136" s="239"/>
      <c r="AWV136" s="181"/>
      <c r="AWW136" s="181"/>
      <c r="AWX136" s="239"/>
      <c r="AWY136" s="181"/>
      <c r="AWZ136" s="181"/>
      <c r="AXA136" s="239"/>
      <c r="AXB136" s="181"/>
      <c r="AXC136" s="181"/>
      <c r="AXD136" s="239"/>
      <c r="AXE136" s="181"/>
      <c r="AXF136" s="181"/>
      <c r="AXG136" s="239"/>
      <c r="AXH136" s="181"/>
      <c r="AXI136" s="181"/>
      <c r="AXJ136" s="239"/>
      <c r="AXK136" s="181"/>
      <c r="AXL136" s="181"/>
      <c r="AXM136" s="239"/>
      <c r="AXN136" s="181"/>
      <c r="AXO136" s="181"/>
      <c r="AXP136" s="239"/>
      <c r="AXQ136" s="181"/>
      <c r="AXR136" s="181"/>
      <c r="AXS136" s="239"/>
      <c r="AXT136" s="181"/>
      <c r="AXU136" s="181"/>
      <c r="AXV136" s="239"/>
      <c r="AXW136" s="181"/>
      <c r="AXX136" s="181"/>
      <c r="AXY136" s="239"/>
      <c r="AXZ136" s="181"/>
      <c r="AYA136" s="181"/>
      <c r="AYB136" s="239"/>
      <c r="AYC136" s="181"/>
      <c r="AYD136" s="181"/>
      <c r="AYE136" s="239"/>
      <c r="AYF136" s="181"/>
      <c r="AYG136" s="181"/>
      <c r="AYH136" s="239"/>
      <c r="AYI136" s="181"/>
      <c r="AYJ136" s="181"/>
      <c r="AYK136" s="239"/>
      <c r="AYL136" s="181"/>
      <c r="AYM136" s="181"/>
      <c r="AYN136" s="239"/>
      <c r="AYO136" s="181"/>
      <c r="AYP136" s="181"/>
      <c r="AYQ136" s="239"/>
      <c r="AYR136" s="181"/>
      <c r="AYS136" s="181"/>
      <c r="AYT136" s="239"/>
      <c r="AYU136" s="181"/>
      <c r="AYV136" s="181"/>
      <c r="AYW136" s="239"/>
      <c r="AYX136" s="181"/>
      <c r="AYY136" s="181"/>
      <c r="AYZ136" s="239"/>
      <c r="AZA136" s="181"/>
      <c r="AZB136" s="181"/>
      <c r="AZC136" s="239"/>
      <c r="AZD136" s="181"/>
      <c r="AZE136" s="181"/>
      <c r="AZF136" s="239"/>
      <c r="AZG136" s="181"/>
      <c r="AZH136" s="181"/>
      <c r="AZI136" s="239"/>
      <c r="AZJ136" s="181"/>
      <c r="AZK136" s="181"/>
      <c r="AZL136" s="239"/>
      <c r="AZM136" s="181"/>
      <c r="AZN136" s="181"/>
      <c r="AZO136" s="239"/>
      <c r="AZP136" s="181"/>
      <c r="AZQ136" s="181"/>
      <c r="AZR136" s="239"/>
      <c r="AZS136" s="181"/>
      <c r="AZT136" s="181"/>
      <c r="AZU136" s="239"/>
      <c r="AZV136" s="181"/>
      <c r="AZW136" s="181"/>
      <c r="AZX136" s="239"/>
      <c r="AZY136" s="181"/>
      <c r="AZZ136" s="181"/>
      <c r="BAA136" s="239"/>
      <c r="BAB136" s="181"/>
      <c r="BAC136" s="181"/>
      <c r="BAD136" s="239"/>
      <c r="BAE136" s="181"/>
      <c r="BAF136" s="181"/>
      <c r="BAG136" s="239"/>
      <c r="BAH136" s="181"/>
      <c r="BAI136" s="181"/>
      <c r="BAJ136" s="239"/>
      <c r="BAK136" s="181"/>
      <c r="BAL136" s="181"/>
      <c r="BAM136" s="239"/>
      <c r="BAN136" s="181"/>
      <c r="BAO136" s="181"/>
      <c r="BAP136" s="239"/>
      <c r="BAQ136" s="181"/>
      <c r="BAR136" s="181"/>
      <c r="BAS136" s="239"/>
      <c r="BAT136" s="181"/>
      <c r="BAU136" s="181"/>
      <c r="BAV136" s="239"/>
      <c r="BAW136" s="181"/>
      <c r="BAX136" s="181"/>
      <c r="BAY136" s="239"/>
      <c r="BAZ136" s="181"/>
      <c r="BBA136" s="181"/>
      <c r="BBB136" s="239"/>
      <c r="BBC136" s="181"/>
      <c r="BBD136" s="181"/>
      <c r="BBE136" s="239"/>
      <c r="BBF136" s="181"/>
      <c r="BBG136" s="181"/>
      <c r="BBH136" s="239"/>
      <c r="BBI136" s="181"/>
      <c r="BBJ136" s="181"/>
      <c r="BBK136" s="239"/>
      <c r="BBL136" s="181"/>
      <c r="BBM136" s="181"/>
      <c r="BBN136" s="239"/>
      <c r="BBO136" s="181"/>
      <c r="BBP136" s="181"/>
      <c r="BBQ136" s="239"/>
      <c r="BBR136" s="181"/>
      <c r="BBS136" s="181"/>
      <c r="BBT136" s="239"/>
      <c r="BBU136" s="181"/>
      <c r="BBV136" s="181"/>
      <c r="BBW136" s="239"/>
      <c r="BBX136" s="181"/>
      <c r="BBY136" s="181"/>
      <c r="BBZ136" s="239"/>
      <c r="BCA136" s="181"/>
      <c r="BCB136" s="181"/>
      <c r="BCC136" s="239"/>
      <c r="BCD136" s="181"/>
      <c r="BCE136" s="181"/>
      <c r="BCF136" s="239"/>
      <c r="BCG136" s="181"/>
      <c r="BCH136" s="181"/>
      <c r="BCI136" s="239"/>
      <c r="BCJ136" s="181"/>
      <c r="BCK136" s="181"/>
      <c r="BCL136" s="239"/>
      <c r="BCM136" s="181"/>
      <c r="BCN136" s="181"/>
      <c r="BCO136" s="239"/>
      <c r="BCP136" s="181"/>
      <c r="BCQ136" s="181"/>
      <c r="BCR136" s="239"/>
      <c r="BCS136" s="181"/>
      <c r="BCT136" s="181"/>
      <c r="BCU136" s="239"/>
      <c r="BCV136" s="181"/>
      <c r="BCW136" s="181"/>
      <c r="BCX136" s="239"/>
      <c r="BCY136" s="181"/>
      <c r="BCZ136" s="181"/>
      <c r="BDA136" s="239"/>
      <c r="BDB136" s="181"/>
      <c r="BDC136" s="181"/>
      <c r="BDD136" s="239"/>
      <c r="BDE136" s="181"/>
      <c r="BDF136" s="181"/>
      <c r="BDG136" s="239"/>
      <c r="BDH136" s="181"/>
      <c r="BDI136" s="181"/>
      <c r="BDJ136" s="239"/>
      <c r="BDK136" s="181"/>
      <c r="BDL136" s="181"/>
      <c r="BDM136" s="239"/>
      <c r="BDN136" s="181"/>
      <c r="BDO136" s="181"/>
      <c r="BDP136" s="239"/>
      <c r="BDQ136" s="181"/>
      <c r="BDR136" s="181"/>
      <c r="BDS136" s="239"/>
      <c r="BDT136" s="181"/>
      <c r="BDU136" s="181"/>
      <c r="BDV136" s="239"/>
      <c r="BDW136" s="181"/>
      <c r="BDX136" s="181"/>
      <c r="BDY136" s="239"/>
      <c r="BDZ136" s="181"/>
      <c r="BEA136" s="181"/>
      <c r="BEB136" s="239"/>
      <c r="BEC136" s="181"/>
      <c r="BED136" s="181"/>
      <c r="BEE136" s="239"/>
      <c r="BEF136" s="181"/>
      <c r="BEG136" s="181"/>
      <c r="BEH136" s="239"/>
      <c r="BEI136" s="181"/>
      <c r="BEJ136" s="181"/>
      <c r="BEK136" s="239"/>
      <c r="BEL136" s="181"/>
      <c r="BEM136" s="181"/>
      <c r="BEN136" s="239"/>
      <c r="BEO136" s="181"/>
      <c r="BEP136" s="181"/>
      <c r="BEQ136" s="239"/>
      <c r="BER136" s="181"/>
      <c r="BES136" s="181"/>
      <c r="BET136" s="239"/>
      <c r="BEU136" s="181"/>
      <c r="BEV136" s="181"/>
      <c r="BEW136" s="239"/>
      <c r="BEX136" s="181"/>
      <c r="BEY136" s="181"/>
      <c r="BEZ136" s="239"/>
      <c r="BFA136" s="181"/>
      <c r="BFB136" s="181"/>
      <c r="BFC136" s="239"/>
      <c r="BFD136" s="181"/>
      <c r="BFE136" s="181"/>
      <c r="BFF136" s="239"/>
      <c r="BFG136" s="181"/>
      <c r="BFH136" s="181"/>
      <c r="BFI136" s="239"/>
      <c r="BFJ136" s="181"/>
      <c r="BFK136" s="181"/>
      <c r="BFL136" s="239"/>
      <c r="BFM136" s="181"/>
      <c r="BFN136" s="181"/>
      <c r="BFO136" s="239"/>
      <c r="BFP136" s="181"/>
      <c r="BFQ136" s="181"/>
      <c r="BFR136" s="239"/>
      <c r="BFS136" s="181"/>
      <c r="BFT136" s="181"/>
      <c r="BFU136" s="239"/>
      <c r="BFV136" s="181"/>
      <c r="BFW136" s="181"/>
      <c r="BFX136" s="239"/>
      <c r="BFY136" s="181"/>
      <c r="BFZ136" s="181"/>
      <c r="BGA136" s="239"/>
      <c r="BGB136" s="181"/>
      <c r="BGC136" s="181"/>
      <c r="BGD136" s="239"/>
      <c r="BGE136" s="181"/>
      <c r="BGF136" s="181"/>
      <c r="BGG136" s="239"/>
      <c r="BGH136" s="181"/>
      <c r="BGI136" s="181"/>
      <c r="BGJ136" s="239"/>
      <c r="BGK136" s="181"/>
      <c r="BGL136" s="181"/>
      <c r="BGM136" s="239"/>
      <c r="BGN136" s="181"/>
      <c r="BGO136" s="181"/>
      <c r="BGP136" s="239"/>
      <c r="BGQ136" s="181"/>
      <c r="BGR136" s="181"/>
      <c r="BGS136" s="239"/>
      <c r="BGT136" s="181"/>
      <c r="BGU136" s="181"/>
      <c r="BGV136" s="239"/>
      <c r="BGW136" s="181"/>
      <c r="BGX136" s="181"/>
      <c r="BGY136" s="239"/>
      <c r="BGZ136" s="181"/>
      <c r="BHA136" s="181"/>
      <c r="BHB136" s="239"/>
      <c r="BHC136" s="181"/>
      <c r="BHD136" s="181"/>
      <c r="BHE136" s="239"/>
      <c r="BHF136" s="181"/>
      <c r="BHG136" s="181"/>
      <c r="BHH136" s="239"/>
      <c r="BHI136" s="181"/>
      <c r="BHJ136" s="181"/>
      <c r="BHK136" s="239"/>
      <c r="BHL136" s="181"/>
      <c r="BHM136" s="181"/>
      <c r="BHN136" s="239"/>
      <c r="BHO136" s="181"/>
      <c r="BHP136" s="181"/>
      <c r="BHQ136" s="239"/>
      <c r="BHR136" s="181"/>
      <c r="BHS136" s="181"/>
      <c r="BHT136" s="239"/>
      <c r="BHU136" s="181"/>
      <c r="BHV136" s="181"/>
      <c r="BHW136" s="239"/>
      <c r="BHX136" s="181"/>
      <c r="BHY136" s="181"/>
      <c r="BHZ136" s="239"/>
      <c r="BIA136" s="181"/>
      <c r="BIB136" s="181"/>
      <c r="BIC136" s="239"/>
      <c r="BID136" s="181"/>
      <c r="BIE136" s="181"/>
      <c r="BIF136" s="239"/>
      <c r="BIG136" s="181"/>
      <c r="BIH136" s="181"/>
      <c r="BII136" s="239"/>
      <c r="BIJ136" s="181"/>
      <c r="BIK136" s="181"/>
      <c r="BIL136" s="239"/>
      <c r="BIM136" s="181"/>
      <c r="BIN136" s="181"/>
      <c r="BIO136" s="239"/>
      <c r="BIP136" s="181"/>
      <c r="BIQ136" s="181"/>
      <c r="BIR136" s="239"/>
      <c r="BIS136" s="181"/>
      <c r="BIT136" s="181"/>
      <c r="BIU136" s="239"/>
      <c r="BIV136" s="181"/>
      <c r="BIW136" s="181"/>
      <c r="BIX136" s="239"/>
      <c r="BIY136" s="181"/>
      <c r="BIZ136" s="181"/>
      <c r="BJA136" s="239"/>
      <c r="BJB136" s="181"/>
      <c r="BJC136" s="181"/>
      <c r="BJD136" s="239"/>
      <c r="BJE136" s="181"/>
      <c r="BJF136" s="181"/>
      <c r="BJG136" s="239"/>
      <c r="BJH136" s="181"/>
      <c r="BJI136" s="181"/>
      <c r="BJJ136" s="239"/>
      <c r="BJK136" s="181"/>
      <c r="BJL136" s="181"/>
      <c r="BJM136" s="239"/>
      <c r="BJN136" s="181"/>
      <c r="BJO136" s="181"/>
      <c r="BJP136" s="239"/>
      <c r="BJQ136" s="181"/>
      <c r="BJR136" s="181"/>
      <c r="BJS136" s="239"/>
      <c r="BJT136" s="181"/>
      <c r="BJU136" s="181"/>
      <c r="BJV136" s="239"/>
      <c r="BJW136" s="181"/>
      <c r="BJX136" s="181"/>
      <c r="BJY136" s="239"/>
      <c r="BJZ136" s="181"/>
      <c r="BKA136" s="181"/>
      <c r="BKB136" s="239"/>
      <c r="BKC136" s="181"/>
      <c r="BKD136" s="181"/>
      <c r="BKE136" s="239"/>
      <c r="BKF136" s="181"/>
      <c r="BKG136" s="181"/>
      <c r="BKH136" s="239"/>
      <c r="BKI136" s="181"/>
      <c r="BKJ136" s="181"/>
      <c r="BKK136" s="239"/>
      <c r="BKL136" s="181"/>
      <c r="BKM136" s="181"/>
      <c r="BKN136" s="239"/>
      <c r="BKO136" s="181"/>
      <c r="BKP136" s="181"/>
      <c r="BKQ136" s="239"/>
      <c r="BKR136" s="181"/>
      <c r="BKS136" s="181"/>
      <c r="BKT136" s="239"/>
      <c r="BKU136" s="181"/>
      <c r="BKV136" s="181"/>
      <c r="BKW136" s="239"/>
      <c r="BKX136" s="181"/>
      <c r="BKY136" s="181"/>
      <c r="BKZ136" s="239"/>
      <c r="BLA136" s="181"/>
      <c r="BLB136" s="181"/>
      <c r="BLC136" s="239"/>
      <c r="BLD136" s="181"/>
      <c r="BLE136" s="181"/>
      <c r="BLF136" s="239"/>
      <c r="BLG136" s="181"/>
      <c r="BLH136" s="181"/>
      <c r="BLI136" s="239"/>
      <c r="BLJ136" s="181"/>
      <c r="BLK136" s="181"/>
      <c r="BLL136" s="239"/>
      <c r="BLM136" s="181"/>
      <c r="BLN136" s="181"/>
      <c r="BLO136" s="239"/>
      <c r="BLP136" s="181"/>
      <c r="BLQ136" s="181"/>
      <c r="BLR136" s="239"/>
      <c r="BLS136" s="181"/>
      <c r="BLT136" s="181"/>
      <c r="BLU136" s="239"/>
      <c r="BLV136" s="181"/>
      <c r="BLW136" s="181"/>
      <c r="BLX136" s="239"/>
      <c r="BLY136" s="181"/>
      <c r="BLZ136" s="181"/>
      <c r="BMA136" s="239"/>
      <c r="BMB136" s="181"/>
      <c r="BMC136" s="181"/>
      <c r="BMD136" s="239"/>
      <c r="BME136" s="181"/>
      <c r="BMF136" s="181"/>
      <c r="BMG136" s="239"/>
      <c r="BMH136" s="181"/>
      <c r="BMI136" s="181"/>
      <c r="BMJ136" s="239"/>
      <c r="BMK136" s="181"/>
      <c r="BML136" s="181"/>
      <c r="BMM136" s="239"/>
      <c r="BMN136" s="181"/>
      <c r="BMO136" s="181"/>
      <c r="BMP136" s="239"/>
      <c r="BMQ136" s="181"/>
      <c r="BMR136" s="181"/>
      <c r="BMS136" s="239"/>
      <c r="BMT136" s="181"/>
      <c r="BMU136" s="181"/>
      <c r="BMV136" s="239"/>
      <c r="BMW136" s="181"/>
      <c r="BMX136" s="181"/>
      <c r="BMY136" s="239"/>
      <c r="BMZ136" s="181"/>
      <c r="BNA136" s="181"/>
      <c r="BNB136" s="239"/>
      <c r="BNC136" s="181"/>
      <c r="BND136" s="181"/>
      <c r="BNE136" s="239"/>
      <c r="BNF136" s="181"/>
      <c r="BNG136" s="181"/>
      <c r="BNH136" s="239"/>
      <c r="BNI136" s="181"/>
      <c r="BNJ136" s="181"/>
      <c r="BNK136" s="239"/>
      <c r="BNL136" s="181"/>
      <c r="BNM136" s="181"/>
      <c r="BNN136" s="239"/>
      <c r="BNO136" s="181"/>
      <c r="BNP136" s="181"/>
      <c r="BNQ136" s="239"/>
      <c r="BNR136" s="181"/>
      <c r="BNS136" s="181"/>
      <c r="BNT136" s="239"/>
      <c r="BNU136" s="181"/>
      <c r="BNV136" s="181"/>
      <c r="BNW136" s="239"/>
      <c r="BNX136" s="181"/>
      <c r="BNY136" s="181"/>
      <c r="BNZ136" s="239"/>
      <c r="BOA136" s="181"/>
      <c r="BOB136" s="181"/>
      <c r="BOC136" s="239"/>
      <c r="BOD136" s="181"/>
      <c r="BOE136" s="181"/>
      <c r="BOF136" s="239"/>
      <c r="BOG136" s="181"/>
      <c r="BOH136" s="181"/>
      <c r="BOI136" s="239"/>
      <c r="BOJ136" s="181"/>
      <c r="BOK136" s="181"/>
      <c r="BOL136" s="239"/>
      <c r="BOM136" s="181"/>
      <c r="BON136" s="181"/>
      <c r="BOO136" s="239"/>
      <c r="BOP136" s="181"/>
      <c r="BOQ136" s="181"/>
      <c r="BOR136" s="239"/>
      <c r="BOS136" s="181"/>
      <c r="BOT136" s="181"/>
      <c r="BOU136" s="239"/>
      <c r="BOV136" s="181"/>
      <c r="BOW136" s="181"/>
      <c r="BOX136" s="239"/>
      <c r="BOY136" s="181"/>
      <c r="BOZ136" s="181"/>
      <c r="BPA136" s="239"/>
      <c r="BPB136" s="181"/>
      <c r="BPC136" s="181"/>
      <c r="BPD136" s="239"/>
      <c r="BPE136" s="181"/>
      <c r="BPF136" s="181"/>
      <c r="BPG136" s="239"/>
      <c r="BPH136" s="181"/>
      <c r="BPI136" s="181"/>
      <c r="BPJ136" s="239"/>
      <c r="BPK136" s="181"/>
      <c r="BPL136" s="181"/>
      <c r="BPM136" s="239"/>
      <c r="BPN136" s="181"/>
      <c r="BPO136" s="181"/>
      <c r="BPP136" s="239"/>
      <c r="BPQ136" s="181"/>
      <c r="BPR136" s="181"/>
      <c r="BPS136" s="239"/>
      <c r="BPT136" s="181"/>
      <c r="BPU136" s="181"/>
      <c r="BPV136" s="239"/>
      <c r="BPW136" s="181"/>
      <c r="BPX136" s="181"/>
      <c r="BPY136" s="239"/>
      <c r="BPZ136" s="181"/>
      <c r="BQA136" s="181"/>
      <c r="BQB136" s="239"/>
      <c r="BQC136" s="181"/>
      <c r="BQD136" s="181"/>
      <c r="BQE136" s="239"/>
      <c r="BQF136" s="181"/>
      <c r="BQG136" s="181"/>
      <c r="BQH136" s="239"/>
      <c r="BQI136" s="181"/>
      <c r="BQJ136" s="181"/>
      <c r="BQK136" s="239"/>
      <c r="BQL136" s="181"/>
      <c r="BQM136" s="181"/>
      <c r="BQN136" s="239"/>
      <c r="BQO136" s="181"/>
      <c r="BQP136" s="181"/>
      <c r="BQQ136" s="239"/>
      <c r="BQR136" s="181"/>
      <c r="BQS136" s="181"/>
      <c r="BQT136" s="239"/>
      <c r="BQU136" s="181"/>
      <c r="BQV136" s="181"/>
      <c r="BQW136" s="239"/>
      <c r="BQX136" s="181"/>
      <c r="BQY136" s="181"/>
      <c r="BQZ136" s="239"/>
      <c r="BRA136" s="181"/>
      <c r="BRB136" s="181"/>
      <c r="BRC136" s="239"/>
      <c r="BRD136" s="181"/>
      <c r="BRE136" s="181"/>
      <c r="BRF136" s="239"/>
      <c r="BRG136" s="181"/>
      <c r="BRH136" s="181"/>
      <c r="BRI136" s="239"/>
      <c r="BRJ136" s="181"/>
      <c r="BRK136" s="181"/>
      <c r="BRL136" s="239"/>
      <c r="BRM136" s="181"/>
      <c r="BRN136" s="181"/>
      <c r="BRO136" s="239"/>
      <c r="BRP136" s="181"/>
      <c r="BRQ136" s="181"/>
      <c r="BRR136" s="239"/>
      <c r="BRS136" s="181"/>
      <c r="BRT136" s="181"/>
      <c r="BRU136" s="239"/>
      <c r="BRV136" s="181"/>
      <c r="BRW136" s="181"/>
      <c r="BRX136" s="239"/>
      <c r="BRY136" s="181"/>
      <c r="BRZ136" s="181"/>
      <c r="BSA136" s="239"/>
      <c r="BSB136" s="181"/>
      <c r="BSC136" s="181"/>
      <c r="BSD136" s="239"/>
      <c r="BSE136" s="181"/>
      <c r="BSF136" s="181"/>
      <c r="BSG136" s="239"/>
      <c r="BSH136" s="181"/>
      <c r="BSI136" s="181"/>
      <c r="BSJ136" s="239"/>
      <c r="BSK136" s="181"/>
      <c r="BSL136" s="181"/>
      <c r="BSM136" s="239"/>
      <c r="BSN136" s="181"/>
      <c r="BSO136" s="181"/>
      <c r="BSP136" s="239"/>
      <c r="BSQ136" s="181"/>
      <c r="BSR136" s="181"/>
      <c r="BSS136" s="239"/>
      <c r="BST136" s="181"/>
      <c r="BSU136" s="181"/>
      <c r="BSV136" s="239"/>
      <c r="BSW136" s="181"/>
      <c r="BSX136" s="181"/>
      <c r="BSY136" s="239"/>
      <c r="BSZ136" s="181"/>
      <c r="BTA136" s="181"/>
      <c r="BTB136" s="239"/>
      <c r="BTC136" s="181"/>
      <c r="BTD136" s="181"/>
      <c r="BTE136" s="239"/>
      <c r="BTF136" s="181"/>
      <c r="BTG136" s="181"/>
      <c r="BTH136" s="239"/>
      <c r="BTI136" s="181"/>
      <c r="BTJ136" s="181"/>
      <c r="BTK136" s="239"/>
      <c r="BTL136" s="181"/>
      <c r="BTM136" s="181"/>
      <c r="BTN136" s="239"/>
      <c r="BTO136" s="181"/>
      <c r="BTP136" s="181"/>
      <c r="BTQ136" s="239"/>
      <c r="BTR136" s="181"/>
      <c r="BTS136" s="181"/>
      <c r="BTT136" s="239"/>
      <c r="BTU136" s="181"/>
      <c r="BTV136" s="181"/>
      <c r="BTW136" s="239"/>
      <c r="BTX136" s="181"/>
      <c r="BTY136" s="181"/>
      <c r="BTZ136" s="239"/>
      <c r="BUA136" s="181"/>
      <c r="BUB136" s="181"/>
      <c r="BUC136" s="239"/>
      <c r="BUD136" s="181"/>
      <c r="BUE136" s="181"/>
      <c r="BUF136" s="239"/>
      <c r="BUG136" s="181"/>
      <c r="BUH136" s="181"/>
      <c r="BUI136" s="239"/>
      <c r="BUJ136" s="181"/>
      <c r="BUK136" s="181"/>
      <c r="BUL136" s="239"/>
      <c r="BUM136" s="181"/>
      <c r="BUN136" s="181"/>
      <c r="BUO136" s="239"/>
      <c r="BUP136" s="181"/>
      <c r="BUQ136" s="181"/>
      <c r="BUR136" s="239"/>
      <c r="BUS136" s="181"/>
      <c r="BUT136" s="181"/>
      <c r="BUU136" s="239"/>
      <c r="BUV136" s="181"/>
      <c r="BUW136" s="181"/>
      <c r="BUX136" s="239"/>
      <c r="BUY136" s="181"/>
      <c r="BUZ136" s="181"/>
      <c r="BVA136" s="239"/>
      <c r="BVB136" s="181"/>
      <c r="BVC136" s="181"/>
      <c r="BVD136" s="239"/>
      <c r="BVE136" s="181"/>
      <c r="BVF136" s="181"/>
      <c r="BVG136" s="239"/>
      <c r="BVH136" s="181"/>
      <c r="BVI136" s="181"/>
      <c r="BVJ136" s="239"/>
      <c r="BVK136" s="181"/>
      <c r="BVL136" s="181"/>
      <c r="BVM136" s="239"/>
      <c r="BVN136" s="181"/>
      <c r="BVO136" s="181"/>
      <c r="BVP136" s="239"/>
      <c r="BVQ136" s="181"/>
      <c r="BVR136" s="181"/>
      <c r="BVS136" s="239"/>
      <c r="BVT136" s="181"/>
      <c r="BVU136" s="181"/>
      <c r="BVV136" s="239"/>
      <c r="BVW136" s="181"/>
      <c r="BVX136" s="181"/>
      <c r="BVY136" s="239"/>
      <c r="BVZ136" s="181"/>
      <c r="BWA136" s="181"/>
      <c r="BWB136" s="239"/>
      <c r="BWC136" s="181"/>
      <c r="BWD136" s="181"/>
      <c r="BWE136" s="239"/>
      <c r="BWF136" s="181"/>
      <c r="BWG136" s="181"/>
      <c r="BWH136" s="239"/>
      <c r="BWI136" s="181"/>
      <c r="BWJ136" s="181"/>
      <c r="BWK136" s="239"/>
      <c r="BWL136" s="181"/>
      <c r="BWM136" s="181"/>
      <c r="BWN136" s="239"/>
      <c r="BWO136" s="181"/>
      <c r="BWP136" s="181"/>
      <c r="BWQ136" s="239"/>
      <c r="BWR136" s="181"/>
      <c r="BWS136" s="181"/>
      <c r="BWT136" s="239"/>
      <c r="BWU136" s="181"/>
      <c r="BWV136" s="181"/>
      <c r="BWW136" s="239"/>
      <c r="BWX136" s="181"/>
      <c r="BWY136" s="181"/>
      <c r="BWZ136" s="239"/>
      <c r="BXA136" s="181"/>
      <c r="BXB136" s="181"/>
      <c r="BXC136" s="239"/>
      <c r="BXD136" s="181"/>
      <c r="BXE136" s="181"/>
      <c r="BXF136" s="239"/>
      <c r="BXG136" s="181"/>
      <c r="BXH136" s="181"/>
      <c r="BXI136" s="239"/>
      <c r="BXJ136" s="181"/>
      <c r="BXK136" s="181"/>
      <c r="BXL136" s="239"/>
      <c r="BXM136" s="181"/>
      <c r="BXN136" s="181"/>
      <c r="BXO136" s="239"/>
      <c r="BXP136" s="181"/>
      <c r="BXQ136" s="181"/>
      <c r="BXR136" s="239"/>
      <c r="BXS136" s="181"/>
      <c r="BXT136" s="181"/>
      <c r="BXU136" s="239"/>
      <c r="BXV136" s="181"/>
      <c r="BXW136" s="181"/>
      <c r="BXX136" s="239"/>
      <c r="BXY136" s="181"/>
      <c r="BXZ136" s="181"/>
      <c r="BYA136" s="239"/>
      <c r="BYB136" s="181"/>
      <c r="BYC136" s="181"/>
      <c r="BYD136" s="239"/>
      <c r="BYE136" s="181"/>
      <c r="BYF136" s="181"/>
      <c r="BYG136" s="239"/>
      <c r="BYH136" s="181"/>
      <c r="BYI136" s="181"/>
      <c r="BYJ136" s="239"/>
      <c r="BYK136" s="181"/>
      <c r="BYL136" s="181"/>
      <c r="BYM136" s="239"/>
      <c r="BYN136" s="181"/>
      <c r="BYO136" s="181"/>
      <c r="BYP136" s="239"/>
      <c r="BYQ136" s="181"/>
      <c r="BYR136" s="181"/>
      <c r="BYS136" s="239"/>
      <c r="BYT136" s="181"/>
      <c r="BYU136" s="181"/>
      <c r="BYV136" s="239"/>
      <c r="BYW136" s="181"/>
      <c r="BYX136" s="181"/>
      <c r="BYY136" s="239"/>
      <c r="BYZ136" s="181"/>
      <c r="BZA136" s="181"/>
      <c r="BZB136" s="239"/>
      <c r="BZC136" s="181"/>
      <c r="BZD136" s="181"/>
      <c r="BZE136" s="239"/>
      <c r="BZF136" s="181"/>
      <c r="BZG136" s="181"/>
      <c r="BZH136" s="239"/>
      <c r="BZI136" s="181"/>
      <c r="BZJ136" s="181"/>
      <c r="BZK136" s="239"/>
      <c r="BZL136" s="181"/>
      <c r="BZM136" s="181"/>
      <c r="BZN136" s="239"/>
      <c r="BZO136" s="181"/>
      <c r="BZP136" s="181"/>
      <c r="BZQ136" s="239"/>
      <c r="BZR136" s="181"/>
      <c r="BZS136" s="181"/>
      <c r="BZT136" s="239"/>
      <c r="BZU136" s="181"/>
      <c r="BZV136" s="181"/>
      <c r="BZW136" s="239"/>
      <c r="BZX136" s="181"/>
      <c r="BZY136" s="181"/>
      <c r="BZZ136" s="239"/>
      <c r="CAA136" s="181"/>
      <c r="CAB136" s="181"/>
      <c r="CAC136" s="239"/>
      <c r="CAD136" s="181"/>
      <c r="CAE136" s="181"/>
      <c r="CAF136" s="239"/>
      <c r="CAG136" s="181"/>
      <c r="CAH136" s="181"/>
      <c r="CAI136" s="239"/>
      <c r="CAJ136" s="181"/>
      <c r="CAK136" s="181"/>
      <c r="CAL136" s="239"/>
      <c r="CAM136" s="181"/>
      <c r="CAN136" s="181"/>
      <c r="CAO136" s="239"/>
      <c r="CAP136" s="181"/>
      <c r="CAQ136" s="181"/>
      <c r="CAR136" s="239"/>
      <c r="CAS136" s="181"/>
      <c r="CAT136" s="181"/>
      <c r="CAU136" s="239"/>
      <c r="CAV136" s="181"/>
      <c r="CAW136" s="181"/>
      <c r="CAX136" s="239"/>
      <c r="CAY136" s="181"/>
      <c r="CAZ136" s="181"/>
      <c r="CBA136" s="239"/>
      <c r="CBB136" s="181"/>
      <c r="CBC136" s="181"/>
      <c r="CBD136" s="239"/>
      <c r="CBE136" s="181"/>
      <c r="CBF136" s="181"/>
      <c r="CBG136" s="239"/>
      <c r="CBH136" s="181"/>
      <c r="CBI136" s="181"/>
      <c r="CBJ136" s="239"/>
      <c r="CBK136" s="181"/>
      <c r="CBL136" s="181"/>
      <c r="CBM136" s="239"/>
      <c r="CBN136" s="181"/>
      <c r="CBO136" s="181"/>
      <c r="CBP136" s="239"/>
      <c r="CBQ136" s="181"/>
      <c r="CBR136" s="181"/>
      <c r="CBS136" s="239"/>
      <c r="CBT136" s="181"/>
      <c r="CBU136" s="181"/>
      <c r="CBV136" s="239"/>
      <c r="CBW136" s="181"/>
      <c r="CBX136" s="181"/>
      <c r="CBY136" s="239"/>
      <c r="CBZ136" s="181"/>
      <c r="CCA136" s="181"/>
      <c r="CCB136" s="239"/>
      <c r="CCC136" s="181"/>
      <c r="CCD136" s="181"/>
      <c r="CCE136" s="239"/>
      <c r="CCF136" s="181"/>
      <c r="CCG136" s="181"/>
      <c r="CCH136" s="239"/>
      <c r="CCI136" s="181"/>
      <c r="CCJ136" s="181"/>
      <c r="CCK136" s="239"/>
      <c r="CCL136" s="181"/>
      <c r="CCM136" s="181"/>
      <c r="CCN136" s="239"/>
      <c r="CCO136" s="181"/>
      <c r="CCP136" s="181"/>
      <c r="CCQ136" s="239"/>
      <c r="CCR136" s="181"/>
      <c r="CCS136" s="181"/>
      <c r="CCT136" s="239"/>
      <c r="CCU136" s="181"/>
      <c r="CCV136" s="181"/>
      <c r="CCW136" s="239"/>
      <c r="CCX136" s="181"/>
      <c r="CCY136" s="181"/>
      <c r="CCZ136" s="239"/>
      <c r="CDA136" s="181"/>
      <c r="CDB136" s="181"/>
      <c r="CDC136" s="239"/>
      <c r="CDD136" s="181"/>
      <c r="CDE136" s="181"/>
      <c r="CDF136" s="239"/>
      <c r="CDG136" s="181"/>
      <c r="CDH136" s="181"/>
      <c r="CDI136" s="239"/>
      <c r="CDJ136" s="181"/>
      <c r="CDK136" s="181"/>
      <c r="CDL136" s="239"/>
      <c r="CDM136" s="181"/>
      <c r="CDN136" s="181"/>
      <c r="CDO136" s="239"/>
      <c r="CDP136" s="181"/>
      <c r="CDQ136" s="181"/>
      <c r="CDR136" s="239"/>
      <c r="CDS136" s="181"/>
      <c r="CDT136" s="181"/>
      <c r="CDU136" s="239"/>
      <c r="CDV136" s="181"/>
      <c r="CDW136" s="181"/>
      <c r="CDX136" s="239"/>
      <c r="CDY136" s="181"/>
      <c r="CDZ136" s="181"/>
      <c r="CEA136" s="239"/>
      <c r="CEB136" s="181"/>
      <c r="CEC136" s="181"/>
      <c r="CED136" s="239"/>
      <c r="CEE136" s="181"/>
      <c r="CEF136" s="181"/>
      <c r="CEG136" s="239"/>
      <c r="CEH136" s="181"/>
      <c r="CEI136" s="181"/>
      <c r="CEJ136" s="239"/>
      <c r="CEK136" s="181"/>
      <c r="CEL136" s="181"/>
      <c r="CEM136" s="239"/>
      <c r="CEN136" s="181"/>
      <c r="CEO136" s="181"/>
      <c r="CEP136" s="239"/>
      <c r="CEQ136" s="181"/>
      <c r="CER136" s="181"/>
      <c r="CES136" s="239"/>
      <c r="CET136" s="181"/>
      <c r="CEU136" s="181"/>
      <c r="CEV136" s="239"/>
      <c r="CEW136" s="181"/>
      <c r="CEX136" s="181"/>
      <c r="CEY136" s="239"/>
      <c r="CEZ136" s="181"/>
      <c r="CFA136" s="181"/>
      <c r="CFB136" s="239"/>
      <c r="CFC136" s="181"/>
      <c r="CFD136" s="181"/>
      <c r="CFE136" s="239"/>
      <c r="CFF136" s="181"/>
      <c r="CFG136" s="181"/>
      <c r="CFH136" s="239"/>
      <c r="CFI136" s="181"/>
      <c r="CFJ136" s="181"/>
      <c r="CFK136" s="239"/>
      <c r="CFL136" s="181"/>
      <c r="CFM136" s="181"/>
      <c r="CFN136" s="239"/>
      <c r="CFO136" s="181"/>
      <c r="CFP136" s="181"/>
      <c r="CFQ136" s="239"/>
      <c r="CFR136" s="181"/>
      <c r="CFS136" s="181"/>
      <c r="CFT136" s="239"/>
      <c r="CFU136" s="181"/>
      <c r="CFV136" s="181"/>
      <c r="CFW136" s="239"/>
      <c r="CFX136" s="181"/>
      <c r="CFY136" s="181"/>
      <c r="CFZ136" s="239"/>
      <c r="CGA136" s="181"/>
      <c r="CGB136" s="181"/>
      <c r="CGC136" s="239"/>
      <c r="CGD136" s="181"/>
      <c r="CGE136" s="181"/>
      <c r="CGF136" s="239"/>
      <c r="CGG136" s="181"/>
      <c r="CGH136" s="181"/>
      <c r="CGI136" s="239"/>
      <c r="CGJ136" s="181"/>
      <c r="CGK136" s="181"/>
      <c r="CGL136" s="239"/>
      <c r="CGM136" s="181"/>
      <c r="CGN136" s="181"/>
      <c r="CGO136" s="239"/>
      <c r="CGP136" s="181"/>
      <c r="CGQ136" s="181"/>
      <c r="CGR136" s="239"/>
      <c r="CGS136" s="181"/>
      <c r="CGT136" s="181"/>
      <c r="CGU136" s="239"/>
      <c r="CGV136" s="181"/>
      <c r="CGW136" s="181"/>
      <c r="CGX136" s="239"/>
      <c r="CGY136" s="181"/>
      <c r="CGZ136" s="181"/>
      <c r="CHA136" s="239"/>
      <c r="CHB136" s="181"/>
      <c r="CHC136" s="181"/>
      <c r="CHD136" s="239"/>
      <c r="CHE136" s="181"/>
      <c r="CHF136" s="181"/>
      <c r="CHG136" s="239"/>
      <c r="CHH136" s="181"/>
      <c r="CHI136" s="181"/>
      <c r="CHJ136" s="239"/>
      <c r="CHK136" s="181"/>
      <c r="CHL136" s="181"/>
      <c r="CHM136" s="239"/>
      <c r="CHN136" s="181"/>
      <c r="CHO136" s="181"/>
      <c r="CHP136" s="239"/>
      <c r="CHQ136" s="181"/>
      <c r="CHR136" s="181"/>
      <c r="CHS136" s="239"/>
      <c r="CHT136" s="181"/>
      <c r="CHU136" s="181"/>
      <c r="CHV136" s="239"/>
      <c r="CHW136" s="181"/>
      <c r="CHX136" s="181"/>
      <c r="CHY136" s="239"/>
      <c r="CHZ136" s="181"/>
      <c r="CIA136" s="181"/>
      <c r="CIB136" s="239"/>
      <c r="CIC136" s="181"/>
      <c r="CID136" s="181"/>
      <c r="CIE136" s="239"/>
      <c r="CIF136" s="181"/>
      <c r="CIG136" s="181"/>
      <c r="CIH136" s="239"/>
      <c r="CII136" s="181"/>
      <c r="CIJ136" s="181"/>
      <c r="CIK136" s="239"/>
      <c r="CIL136" s="181"/>
      <c r="CIM136" s="181"/>
      <c r="CIN136" s="239"/>
      <c r="CIO136" s="181"/>
      <c r="CIP136" s="181"/>
      <c r="CIQ136" s="239"/>
      <c r="CIR136" s="181"/>
      <c r="CIS136" s="181"/>
      <c r="CIT136" s="239"/>
      <c r="CIU136" s="181"/>
      <c r="CIV136" s="181"/>
      <c r="CIW136" s="239"/>
      <c r="CIX136" s="181"/>
      <c r="CIY136" s="181"/>
      <c r="CIZ136" s="239"/>
      <c r="CJA136" s="181"/>
      <c r="CJB136" s="181"/>
      <c r="CJC136" s="239"/>
      <c r="CJD136" s="181"/>
      <c r="CJE136" s="181"/>
      <c r="CJF136" s="239"/>
      <c r="CJG136" s="181"/>
      <c r="CJH136" s="181"/>
      <c r="CJI136" s="239"/>
      <c r="CJJ136" s="181"/>
      <c r="CJK136" s="181"/>
      <c r="CJL136" s="239"/>
      <c r="CJM136" s="181"/>
      <c r="CJN136" s="181"/>
      <c r="CJO136" s="239"/>
      <c r="CJP136" s="181"/>
      <c r="CJQ136" s="181"/>
      <c r="CJR136" s="239"/>
      <c r="CJS136" s="181"/>
      <c r="CJT136" s="181"/>
      <c r="CJU136" s="239"/>
      <c r="CJV136" s="181"/>
      <c r="CJW136" s="181"/>
      <c r="CJX136" s="239"/>
      <c r="CJY136" s="181"/>
      <c r="CJZ136" s="181"/>
      <c r="CKA136" s="239"/>
      <c r="CKB136" s="181"/>
      <c r="CKC136" s="181"/>
      <c r="CKD136" s="239"/>
      <c r="CKE136" s="181"/>
      <c r="CKF136" s="181"/>
      <c r="CKG136" s="239"/>
      <c r="CKH136" s="181"/>
      <c r="CKI136" s="181"/>
      <c r="CKJ136" s="239"/>
      <c r="CKK136" s="181"/>
      <c r="CKL136" s="181"/>
      <c r="CKM136" s="239"/>
      <c r="CKN136" s="181"/>
      <c r="CKO136" s="181"/>
      <c r="CKP136" s="239"/>
      <c r="CKQ136" s="181"/>
      <c r="CKR136" s="181"/>
      <c r="CKS136" s="239"/>
      <c r="CKT136" s="181"/>
      <c r="CKU136" s="181"/>
      <c r="CKV136" s="239"/>
      <c r="CKW136" s="181"/>
      <c r="CKX136" s="181"/>
      <c r="CKY136" s="239"/>
      <c r="CKZ136" s="181"/>
      <c r="CLA136" s="181"/>
      <c r="CLB136" s="239"/>
      <c r="CLC136" s="181"/>
      <c r="CLD136" s="181"/>
      <c r="CLE136" s="239"/>
      <c r="CLF136" s="181"/>
      <c r="CLG136" s="181"/>
      <c r="CLH136" s="239"/>
      <c r="CLI136" s="181"/>
      <c r="CLJ136" s="181"/>
      <c r="CLK136" s="239"/>
      <c r="CLL136" s="181"/>
      <c r="CLM136" s="181"/>
      <c r="CLN136" s="239"/>
      <c r="CLO136" s="181"/>
      <c r="CLP136" s="181"/>
      <c r="CLQ136" s="239"/>
      <c r="CLR136" s="181"/>
      <c r="CLS136" s="181"/>
      <c r="CLT136" s="239"/>
      <c r="CLU136" s="181"/>
      <c r="CLV136" s="181"/>
      <c r="CLW136" s="239"/>
      <c r="CLX136" s="181"/>
      <c r="CLY136" s="181"/>
      <c r="CLZ136" s="239"/>
      <c r="CMA136" s="181"/>
      <c r="CMB136" s="181"/>
      <c r="CMC136" s="239"/>
      <c r="CMD136" s="181"/>
      <c r="CME136" s="181"/>
      <c r="CMF136" s="239"/>
      <c r="CMG136" s="181"/>
      <c r="CMH136" s="181"/>
      <c r="CMI136" s="239"/>
      <c r="CMJ136" s="181"/>
      <c r="CMK136" s="181"/>
      <c r="CML136" s="239"/>
      <c r="CMM136" s="181"/>
      <c r="CMN136" s="181"/>
      <c r="CMO136" s="239"/>
      <c r="CMP136" s="181"/>
      <c r="CMQ136" s="181"/>
      <c r="CMR136" s="239"/>
      <c r="CMS136" s="181"/>
      <c r="CMT136" s="181"/>
      <c r="CMU136" s="239"/>
      <c r="CMV136" s="181"/>
      <c r="CMW136" s="181"/>
      <c r="CMX136" s="239"/>
      <c r="CMY136" s="181"/>
      <c r="CMZ136" s="181"/>
      <c r="CNA136" s="239"/>
      <c r="CNB136" s="181"/>
      <c r="CNC136" s="181"/>
      <c r="CND136" s="239"/>
      <c r="CNE136" s="181"/>
      <c r="CNF136" s="181"/>
      <c r="CNG136" s="239"/>
      <c r="CNH136" s="181"/>
      <c r="CNI136" s="181"/>
      <c r="CNJ136" s="239"/>
      <c r="CNK136" s="181"/>
      <c r="CNL136" s="181"/>
      <c r="CNM136" s="239"/>
      <c r="CNN136" s="181"/>
      <c r="CNO136" s="181"/>
      <c r="CNP136" s="239"/>
      <c r="CNQ136" s="181"/>
      <c r="CNR136" s="181"/>
      <c r="CNS136" s="239"/>
      <c r="CNT136" s="181"/>
      <c r="CNU136" s="181"/>
      <c r="CNV136" s="239"/>
      <c r="CNW136" s="181"/>
      <c r="CNX136" s="181"/>
      <c r="CNY136" s="239"/>
      <c r="CNZ136" s="181"/>
      <c r="COA136" s="181"/>
      <c r="COB136" s="239"/>
      <c r="COC136" s="181"/>
      <c r="COD136" s="181"/>
      <c r="COE136" s="239"/>
      <c r="COF136" s="181"/>
      <c r="COG136" s="181"/>
      <c r="COH136" s="239"/>
      <c r="COI136" s="181"/>
      <c r="COJ136" s="181"/>
      <c r="COK136" s="239"/>
      <c r="COL136" s="181"/>
      <c r="COM136" s="181"/>
      <c r="CON136" s="239"/>
      <c r="COO136" s="181"/>
      <c r="COP136" s="181"/>
      <c r="COQ136" s="239"/>
      <c r="COR136" s="181"/>
      <c r="COS136" s="181"/>
      <c r="COT136" s="239"/>
      <c r="COU136" s="181"/>
      <c r="COV136" s="181"/>
      <c r="COW136" s="239"/>
      <c r="COX136" s="181"/>
      <c r="COY136" s="181"/>
      <c r="COZ136" s="239"/>
      <c r="CPA136" s="181"/>
      <c r="CPB136" s="181"/>
      <c r="CPC136" s="239"/>
      <c r="CPD136" s="181"/>
      <c r="CPE136" s="181"/>
      <c r="CPF136" s="239"/>
      <c r="CPG136" s="181"/>
      <c r="CPH136" s="181"/>
      <c r="CPI136" s="239"/>
      <c r="CPJ136" s="181"/>
      <c r="CPK136" s="181"/>
      <c r="CPL136" s="239"/>
      <c r="CPM136" s="181"/>
      <c r="CPN136" s="181"/>
      <c r="CPO136" s="239"/>
      <c r="CPP136" s="181"/>
      <c r="CPQ136" s="181"/>
      <c r="CPR136" s="239"/>
      <c r="CPS136" s="181"/>
      <c r="CPT136" s="181"/>
      <c r="CPU136" s="239"/>
      <c r="CPV136" s="181"/>
      <c r="CPW136" s="181"/>
      <c r="CPX136" s="239"/>
      <c r="CPY136" s="181"/>
      <c r="CPZ136" s="181"/>
      <c r="CQA136" s="239"/>
      <c r="CQB136" s="181"/>
      <c r="CQC136" s="181"/>
      <c r="CQD136" s="239"/>
      <c r="CQE136" s="181"/>
      <c r="CQF136" s="181"/>
      <c r="CQG136" s="239"/>
      <c r="CQH136" s="181"/>
      <c r="CQI136" s="181"/>
      <c r="CQJ136" s="239"/>
      <c r="CQK136" s="181"/>
      <c r="CQL136" s="181"/>
      <c r="CQM136" s="239"/>
      <c r="CQN136" s="181"/>
      <c r="CQO136" s="181"/>
      <c r="CQP136" s="239"/>
      <c r="CQQ136" s="181"/>
      <c r="CQR136" s="181"/>
      <c r="CQS136" s="239"/>
      <c r="CQT136" s="181"/>
      <c r="CQU136" s="181"/>
      <c r="CQV136" s="239"/>
      <c r="CQW136" s="181"/>
      <c r="CQX136" s="181"/>
      <c r="CQY136" s="239"/>
      <c r="CQZ136" s="181"/>
      <c r="CRA136" s="181"/>
      <c r="CRB136" s="239"/>
      <c r="CRC136" s="181"/>
      <c r="CRD136" s="181"/>
      <c r="CRE136" s="239"/>
      <c r="CRF136" s="181"/>
      <c r="CRG136" s="181"/>
      <c r="CRH136" s="239"/>
      <c r="CRI136" s="181"/>
      <c r="CRJ136" s="181"/>
      <c r="CRK136" s="239"/>
      <c r="CRL136" s="181"/>
      <c r="CRM136" s="181"/>
      <c r="CRN136" s="239"/>
      <c r="CRO136" s="181"/>
      <c r="CRP136" s="181"/>
      <c r="CRQ136" s="239"/>
      <c r="CRR136" s="181"/>
      <c r="CRS136" s="181"/>
      <c r="CRT136" s="239"/>
      <c r="CRU136" s="181"/>
      <c r="CRV136" s="181"/>
      <c r="CRW136" s="239"/>
      <c r="CRX136" s="181"/>
      <c r="CRY136" s="181"/>
      <c r="CRZ136" s="239"/>
      <c r="CSA136" s="181"/>
      <c r="CSB136" s="181"/>
      <c r="CSC136" s="239"/>
      <c r="CSD136" s="181"/>
      <c r="CSE136" s="181"/>
      <c r="CSF136" s="239"/>
      <c r="CSG136" s="181"/>
      <c r="CSH136" s="181"/>
      <c r="CSI136" s="239"/>
      <c r="CSJ136" s="181"/>
      <c r="CSK136" s="181"/>
      <c r="CSL136" s="239"/>
      <c r="CSM136" s="181"/>
      <c r="CSN136" s="181"/>
      <c r="CSO136" s="239"/>
      <c r="CSP136" s="181"/>
      <c r="CSQ136" s="181"/>
      <c r="CSR136" s="239"/>
      <c r="CSS136" s="181"/>
      <c r="CST136" s="181"/>
      <c r="CSU136" s="239"/>
      <c r="CSV136" s="181"/>
      <c r="CSW136" s="181"/>
      <c r="CSX136" s="239"/>
      <c r="CSY136" s="181"/>
      <c r="CSZ136" s="181"/>
      <c r="CTA136" s="239"/>
      <c r="CTB136" s="181"/>
      <c r="CTC136" s="181"/>
      <c r="CTD136" s="239"/>
      <c r="CTE136" s="181"/>
      <c r="CTF136" s="181"/>
      <c r="CTG136" s="239"/>
      <c r="CTH136" s="181"/>
      <c r="CTI136" s="181"/>
      <c r="CTJ136" s="239"/>
      <c r="CTK136" s="181"/>
      <c r="CTL136" s="181"/>
      <c r="CTM136" s="239"/>
      <c r="CTN136" s="181"/>
      <c r="CTO136" s="181"/>
      <c r="CTP136" s="239"/>
      <c r="CTQ136" s="181"/>
      <c r="CTR136" s="181"/>
      <c r="CTS136" s="239"/>
      <c r="CTT136" s="181"/>
      <c r="CTU136" s="181"/>
      <c r="CTV136" s="239"/>
      <c r="CTW136" s="181"/>
      <c r="CTX136" s="181"/>
      <c r="CTY136" s="239"/>
      <c r="CTZ136" s="181"/>
      <c r="CUA136" s="181"/>
      <c r="CUB136" s="239"/>
      <c r="CUC136" s="181"/>
      <c r="CUD136" s="181"/>
      <c r="CUE136" s="239"/>
      <c r="CUF136" s="181"/>
      <c r="CUG136" s="181"/>
      <c r="CUH136" s="239"/>
      <c r="CUI136" s="181"/>
      <c r="CUJ136" s="181"/>
      <c r="CUK136" s="239"/>
      <c r="CUL136" s="181"/>
      <c r="CUM136" s="181"/>
      <c r="CUN136" s="239"/>
      <c r="CUO136" s="181"/>
      <c r="CUP136" s="181"/>
      <c r="CUQ136" s="239"/>
      <c r="CUR136" s="181"/>
      <c r="CUS136" s="181"/>
      <c r="CUT136" s="239"/>
      <c r="CUU136" s="181"/>
      <c r="CUV136" s="181"/>
      <c r="CUW136" s="239"/>
      <c r="CUX136" s="181"/>
      <c r="CUY136" s="181"/>
      <c r="CUZ136" s="239"/>
      <c r="CVA136" s="181"/>
      <c r="CVB136" s="181"/>
      <c r="CVC136" s="239"/>
      <c r="CVD136" s="181"/>
      <c r="CVE136" s="181"/>
      <c r="CVF136" s="239"/>
      <c r="CVG136" s="181"/>
      <c r="CVH136" s="181"/>
      <c r="CVI136" s="239"/>
      <c r="CVJ136" s="181"/>
      <c r="CVK136" s="181"/>
      <c r="CVL136" s="239"/>
      <c r="CVM136" s="181"/>
      <c r="CVN136" s="181"/>
      <c r="CVO136" s="239"/>
      <c r="CVP136" s="181"/>
      <c r="CVQ136" s="181"/>
      <c r="CVR136" s="239"/>
      <c r="CVS136" s="181"/>
      <c r="CVT136" s="181"/>
      <c r="CVU136" s="239"/>
      <c r="CVV136" s="181"/>
      <c r="CVW136" s="181"/>
      <c r="CVX136" s="239"/>
      <c r="CVY136" s="181"/>
      <c r="CVZ136" s="181"/>
      <c r="CWA136" s="239"/>
      <c r="CWB136" s="181"/>
      <c r="CWC136" s="181"/>
      <c r="CWD136" s="239"/>
      <c r="CWE136" s="181"/>
      <c r="CWF136" s="181"/>
      <c r="CWG136" s="239"/>
      <c r="CWH136" s="181"/>
      <c r="CWI136" s="181"/>
      <c r="CWJ136" s="239"/>
      <c r="CWK136" s="181"/>
      <c r="CWL136" s="181"/>
      <c r="CWM136" s="239"/>
      <c r="CWN136" s="181"/>
      <c r="CWO136" s="181"/>
      <c r="CWP136" s="239"/>
      <c r="CWQ136" s="181"/>
      <c r="CWR136" s="181"/>
      <c r="CWS136" s="239"/>
      <c r="CWT136" s="181"/>
      <c r="CWU136" s="181"/>
      <c r="CWV136" s="239"/>
      <c r="CWW136" s="181"/>
      <c r="CWX136" s="181"/>
      <c r="CWY136" s="239"/>
      <c r="CWZ136" s="181"/>
      <c r="CXA136" s="181"/>
      <c r="CXB136" s="239"/>
      <c r="CXC136" s="181"/>
      <c r="CXD136" s="181"/>
      <c r="CXE136" s="239"/>
      <c r="CXF136" s="181"/>
      <c r="CXG136" s="181"/>
      <c r="CXH136" s="239"/>
      <c r="CXI136" s="181"/>
      <c r="CXJ136" s="181"/>
      <c r="CXK136" s="239"/>
      <c r="CXL136" s="181"/>
      <c r="CXM136" s="181"/>
      <c r="CXN136" s="239"/>
      <c r="CXO136" s="181"/>
      <c r="CXP136" s="181"/>
      <c r="CXQ136" s="239"/>
      <c r="CXR136" s="181"/>
      <c r="CXS136" s="181"/>
      <c r="CXT136" s="239"/>
      <c r="CXU136" s="181"/>
      <c r="CXV136" s="181"/>
      <c r="CXW136" s="239"/>
      <c r="CXX136" s="181"/>
      <c r="CXY136" s="181"/>
      <c r="CXZ136" s="239"/>
      <c r="CYA136" s="181"/>
      <c r="CYB136" s="181"/>
      <c r="CYC136" s="239"/>
      <c r="CYD136" s="181"/>
      <c r="CYE136" s="181"/>
      <c r="CYF136" s="239"/>
      <c r="CYG136" s="181"/>
      <c r="CYH136" s="181"/>
      <c r="CYI136" s="239"/>
      <c r="CYJ136" s="181"/>
      <c r="CYK136" s="181"/>
      <c r="CYL136" s="239"/>
      <c r="CYM136" s="181"/>
      <c r="CYN136" s="181"/>
      <c r="CYO136" s="239"/>
      <c r="CYP136" s="181"/>
      <c r="CYQ136" s="181"/>
      <c r="CYR136" s="239"/>
      <c r="CYS136" s="181"/>
      <c r="CYT136" s="181"/>
      <c r="CYU136" s="239"/>
      <c r="CYV136" s="181"/>
      <c r="CYW136" s="181"/>
      <c r="CYX136" s="239"/>
      <c r="CYY136" s="181"/>
      <c r="CYZ136" s="181"/>
      <c r="CZA136" s="239"/>
      <c r="CZB136" s="181"/>
      <c r="CZC136" s="181"/>
      <c r="CZD136" s="239"/>
      <c r="CZE136" s="181"/>
      <c r="CZF136" s="181"/>
      <c r="CZG136" s="239"/>
      <c r="CZH136" s="181"/>
      <c r="CZI136" s="181"/>
      <c r="CZJ136" s="239"/>
      <c r="CZK136" s="181"/>
      <c r="CZL136" s="181"/>
      <c r="CZM136" s="239"/>
      <c r="CZN136" s="181"/>
      <c r="CZO136" s="181"/>
      <c r="CZP136" s="239"/>
      <c r="CZQ136" s="181"/>
      <c r="CZR136" s="181"/>
      <c r="CZS136" s="239"/>
      <c r="CZT136" s="181"/>
      <c r="CZU136" s="181"/>
      <c r="CZV136" s="239"/>
      <c r="CZW136" s="181"/>
      <c r="CZX136" s="181"/>
      <c r="CZY136" s="239"/>
      <c r="CZZ136" s="181"/>
      <c r="DAA136" s="181"/>
      <c r="DAB136" s="239"/>
      <c r="DAC136" s="181"/>
      <c r="DAD136" s="181"/>
      <c r="DAE136" s="239"/>
      <c r="DAF136" s="181"/>
      <c r="DAG136" s="181"/>
      <c r="DAH136" s="239"/>
      <c r="DAI136" s="181"/>
      <c r="DAJ136" s="181"/>
      <c r="DAK136" s="239"/>
      <c r="DAL136" s="181"/>
      <c r="DAM136" s="181"/>
      <c r="DAN136" s="239"/>
      <c r="DAO136" s="181"/>
      <c r="DAP136" s="181"/>
      <c r="DAQ136" s="239"/>
      <c r="DAR136" s="181"/>
      <c r="DAS136" s="181"/>
      <c r="DAT136" s="239"/>
      <c r="DAU136" s="181"/>
      <c r="DAV136" s="181"/>
      <c r="DAW136" s="239"/>
      <c r="DAX136" s="181"/>
      <c r="DAY136" s="181"/>
      <c r="DAZ136" s="239"/>
      <c r="DBA136" s="181"/>
      <c r="DBB136" s="181"/>
      <c r="DBC136" s="239"/>
      <c r="DBD136" s="181"/>
      <c r="DBE136" s="181"/>
      <c r="DBF136" s="239"/>
      <c r="DBG136" s="181"/>
      <c r="DBH136" s="181"/>
      <c r="DBI136" s="239"/>
      <c r="DBJ136" s="181"/>
      <c r="DBK136" s="181"/>
      <c r="DBL136" s="239"/>
      <c r="DBM136" s="181"/>
      <c r="DBN136" s="181"/>
      <c r="DBO136" s="239"/>
      <c r="DBP136" s="181"/>
      <c r="DBQ136" s="181"/>
      <c r="DBR136" s="239"/>
      <c r="DBS136" s="181"/>
      <c r="DBT136" s="181"/>
      <c r="DBU136" s="239"/>
      <c r="DBV136" s="181"/>
      <c r="DBW136" s="181"/>
      <c r="DBX136" s="239"/>
      <c r="DBY136" s="181"/>
      <c r="DBZ136" s="181"/>
      <c r="DCA136" s="239"/>
      <c r="DCB136" s="181"/>
      <c r="DCC136" s="181"/>
      <c r="DCD136" s="239"/>
      <c r="DCE136" s="181"/>
      <c r="DCF136" s="181"/>
      <c r="DCG136" s="239"/>
      <c r="DCH136" s="181"/>
      <c r="DCI136" s="181"/>
      <c r="DCJ136" s="239"/>
      <c r="DCK136" s="181"/>
      <c r="DCL136" s="181"/>
      <c r="DCM136" s="239"/>
      <c r="DCN136" s="181"/>
      <c r="DCO136" s="181"/>
      <c r="DCP136" s="239"/>
      <c r="DCQ136" s="181"/>
      <c r="DCR136" s="181"/>
      <c r="DCS136" s="239"/>
      <c r="DCT136" s="181"/>
      <c r="DCU136" s="181"/>
      <c r="DCV136" s="239"/>
      <c r="DCW136" s="181"/>
      <c r="DCX136" s="181"/>
      <c r="DCY136" s="239"/>
      <c r="DCZ136" s="181"/>
      <c r="DDA136" s="181"/>
      <c r="DDB136" s="239"/>
      <c r="DDC136" s="181"/>
      <c r="DDD136" s="181"/>
      <c r="DDE136" s="239"/>
      <c r="DDF136" s="181"/>
      <c r="DDG136" s="181"/>
      <c r="DDH136" s="239"/>
      <c r="DDI136" s="181"/>
      <c r="DDJ136" s="181"/>
      <c r="DDK136" s="239"/>
      <c r="DDL136" s="181"/>
      <c r="DDM136" s="181"/>
      <c r="DDN136" s="239"/>
      <c r="DDO136" s="181"/>
      <c r="DDP136" s="181"/>
      <c r="DDQ136" s="239"/>
      <c r="DDR136" s="181"/>
      <c r="DDS136" s="181"/>
      <c r="DDT136" s="239"/>
      <c r="DDU136" s="181"/>
      <c r="DDV136" s="181"/>
      <c r="DDW136" s="239"/>
      <c r="DDX136" s="181"/>
      <c r="DDY136" s="181"/>
      <c r="DDZ136" s="239"/>
      <c r="DEA136" s="181"/>
      <c r="DEB136" s="181"/>
      <c r="DEC136" s="239"/>
      <c r="DED136" s="181"/>
      <c r="DEE136" s="181"/>
      <c r="DEF136" s="239"/>
      <c r="DEG136" s="181"/>
      <c r="DEH136" s="181"/>
      <c r="DEI136" s="239"/>
      <c r="DEJ136" s="181"/>
      <c r="DEK136" s="181"/>
      <c r="DEL136" s="239"/>
      <c r="DEM136" s="181"/>
      <c r="DEN136" s="181"/>
      <c r="DEO136" s="239"/>
      <c r="DEP136" s="181"/>
      <c r="DEQ136" s="181"/>
      <c r="DER136" s="239"/>
      <c r="DES136" s="181"/>
      <c r="DET136" s="181"/>
      <c r="DEU136" s="239"/>
      <c r="DEV136" s="181"/>
      <c r="DEW136" s="181"/>
      <c r="DEX136" s="239"/>
      <c r="DEY136" s="181"/>
      <c r="DEZ136" s="181"/>
      <c r="DFA136" s="239"/>
      <c r="DFB136" s="181"/>
      <c r="DFC136" s="181"/>
      <c r="DFD136" s="239"/>
      <c r="DFE136" s="181"/>
      <c r="DFF136" s="181"/>
      <c r="DFG136" s="239"/>
      <c r="DFH136" s="181"/>
      <c r="DFI136" s="181"/>
      <c r="DFJ136" s="239"/>
      <c r="DFK136" s="181"/>
      <c r="DFL136" s="181"/>
      <c r="DFM136" s="239"/>
      <c r="DFN136" s="181"/>
      <c r="DFO136" s="181"/>
      <c r="DFP136" s="239"/>
      <c r="DFQ136" s="181"/>
      <c r="DFR136" s="181"/>
      <c r="DFS136" s="239"/>
      <c r="DFT136" s="181"/>
      <c r="DFU136" s="181"/>
      <c r="DFV136" s="239"/>
      <c r="DFW136" s="181"/>
      <c r="DFX136" s="181"/>
      <c r="DFY136" s="239"/>
      <c r="DFZ136" s="181"/>
      <c r="DGA136" s="181"/>
      <c r="DGB136" s="239"/>
      <c r="DGC136" s="181"/>
      <c r="DGD136" s="181"/>
      <c r="DGE136" s="239"/>
      <c r="DGF136" s="181"/>
      <c r="DGG136" s="181"/>
      <c r="DGH136" s="239"/>
      <c r="DGI136" s="181"/>
      <c r="DGJ136" s="181"/>
      <c r="DGK136" s="239"/>
      <c r="DGL136" s="181"/>
      <c r="DGM136" s="181"/>
      <c r="DGN136" s="239"/>
      <c r="DGO136" s="181"/>
      <c r="DGP136" s="181"/>
      <c r="DGQ136" s="239"/>
      <c r="DGR136" s="181"/>
      <c r="DGS136" s="181"/>
      <c r="DGT136" s="239"/>
      <c r="DGU136" s="181"/>
      <c r="DGV136" s="181"/>
      <c r="DGW136" s="239"/>
      <c r="DGX136" s="181"/>
      <c r="DGY136" s="181"/>
      <c r="DGZ136" s="239"/>
      <c r="DHA136" s="181"/>
      <c r="DHB136" s="181"/>
      <c r="DHC136" s="239"/>
      <c r="DHD136" s="181"/>
      <c r="DHE136" s="181"/>
      <c r="DHF136" s="239"/>
      <c r="DHG136" s="181"/>
      <c r="DHH136" s="181"/>
      <c r="DHI136" s="239"/>
      <c r="DHJ136" s="181"/>
      <c r="DHK136" s="181"/>
      <c r="DHL136" s="239"/>
      <c r="DHM136" s="181"/>
      <c r="DHN136" s="181"/>
      <c r="DHO136" s="239"/>
      <c r="DHP136" s="181"/>
      <c r="DHQ136" s="181"/>
      <c r="DHR136" s="239"/>
      <c r="DHS136" s="181"/>
      <c r="DHT136" s="181"/>
      <c r="DHU136" s="239"/>
      <c r="DHV136" s="181"/>
      <c r="DHW136" s="181"/>
      <c r="DHX136" s="239"/>
      <c r="DHY136" s="181"/>
      <c r="DHZ136" s="181"/>
      <c r="DIA136" s="239"/>
      <c r="DIB136" s="181"/>
      <c r="DIC136" s="181"/>
      <c r="DID136" s="239"/>
      <c r="DIE136" s="181"/>
      <c r="DIF136" s="181"/>
      <c r="DIG136" s="239"/>
      <c r="DIH136" s="181"/>
      <c r="DII136" s="181"/>
      <c r="DIJ136" s="239"/>
      <c r="DIK136" s="181"/>
      <c r="DIL136" s="181"/>
      <c r="DIM136" s="239"/>
      <c r="DIN136" s="181"/>
      <c r="DIO136" s="181"/>
      <c r="DIP136" s="239"/>
      <c r="DIQ136" s="181"/>
      <c r="DIR136" s="181"/>
      <c r="DIS136" s="239"/>
      <c r="DIT136" s="181"/>
      <c r="DIU136" s="181"/>
      <c r="DIV136" s="239"/>
      <c r="DIW136" s="181"/>
      <c r="DIX136" s="181"/>
      <c r="DIY136" s="239"/>
      <c r="DIZ136" s="181"/>
      <c r="DJA136" s="181"/>
      <c r="DJB136" s="239"/>
      <c r="DJC136" s="181"/>
      <c r="DJD136" s="181"/>
      <c r="DJE136" s="239"/>
      <c r="DJF136" s="181"/>
      <c r="DJG136" s="181"/>
      <c r="DJH136" s="239"/>
      <c r="DJI136" s="181"/>
      <c r="DJJ136" s="181"/>
      <c r="DJK136" s="239"/>
      <c r="DJL136" s="181"/>
      <c r="DJM136" s="181"/>
      <c r="DJN136" s="239"/>
      <c r="DJO136" s="181"/>
      <c r="DJP136" s="181"/>
      <c r="DJQ136" s="239"/>
      <c r="DJR136" s="181"/>
      <c r="DJS136" s="181"/>
      <c r="DJT136" s="239"/>
      <c r="DJU136" s="181"/>
      <c r="DJV136" s="181"/>
      <c r="DJW136" s="239"/>
      <c r="DJX136" s="181"/>
      <c r="DJY136" s="181"/>
      <c r="DJZ136" s="239"/>
      <c r="DKA136" s="181"/>
      <c r="DKB136" s="181"/>
      <c r="DKC136" s="239"/>
      <c r="DKD136" s="181"/>
      <c r="DKE136" s="181"/>
      <c r="DKF136" s="239"/>
      <c r="DKG136" s="181"/>
      <c r="DKH136" s="181"/>
      <c r="DKI136" s="239"/>
      <c r="DKJ136" s="181"/>
      <c r="DKK136" s="181"/>
      <c r="DKL136" s="239"/>
      <c r="DKM136" s="181"/>
      <c r="DKN136" s="181"/>
      <c r="DKO136" s="239"/>
      <c r="DKP136" s="181"/>
      <c r="DKQ136" s="181"/>
      <c r="DKR136" s="239"/>
      <c r="DKS136" s="181"/>
      <c r="DKT136" s="181"/>
      <c r="DKU136" s="239"/>
      <c r="DKV136" s="181"/>
      <c r="DKW136" s="181"/>
      <c r="DKX136" s="239"/>
      <c r="DKY136" s="181"/>
      <c r="DKZ136" s="181"/>
      <c r="DLA136" s="239"/>
      <c r="DLB136" s="181"/>
      <c r="DLC136" s="181"/>
      <c r="DLD136" s="239"/>
      <c r="DLE136" s="181"/>
      <c r="DLF136" s="181"/>
      <c r="DLG136" s="239"/>
      <c r="DLH136" s="181"/>
      <c r="DLI136" s="181"/>
      <c r="DLJ136" s="239"/>
      <c r="DLK136" s="181"/>
      <c r="DLL136" s="181"/>
      <c r="DLM136" s="239"/>
      <c r="DLN136" s="181"/>
      <c r="DLO136" s="181"/>
      <c r="DLP136" s="239"/>
      <c r="DLQ136" s="181"/>
      <c r="DLR136" s="181"/>
      <c r="DLS136" s="239"/>
      <c r="DLT136" s="181"/>
      <c r="DLU136" s="181"/>
      <c r="DLV136" s="239"/>
      <c r="DLW136" s="181"/>
      <c r="DLX136" s="181"/>
      <c r="DLY136" s="239"/>
      <c r="DLZ136" s="181"/>
      <c r="DMA136" s="181"/>
      <c r="DMB136" s="239"/>
      <c r="DMC136" s="181"/>
      <c r="DMD136" s="181"/>
      <c r="DME136" s="239"/>
      <c r="DMF136" s="181"/>
      <c r="DMG136" s="181"/>
      <c r="DMH136" s="239"/>
      <c r="DMI136" s="181"/>
      <c r="DMJ136" s="181"/>
      <c r="DMK136" s="239"/>
      <c r="DML136" s="181"/>
      <c r="DMM136" s="181"/>
      <c r="DMN136" s="239"/>
      <c r="DMO136" s="181"/>
      <c r="DMP136" s="181"/>
      <c r="DMQ136" s="239"/>
      <c r="DMR136" s="181"/>
      <c r="DMS136" s="181"/>
      <c r="DMT136" s="239"/>
      <c r="DMU136" s="181"/>
      <c r="DMV136" s="181"/>
      <c r="DMW136" s="239"/>
      <c r="DMX136" s="181"/>
      <c r="DMY136" s="181"/>
      <c r="DMZ136" s="239"/>
      <c r="DNA136" s="181"/>
      <c r="DNB136" s="181"/>
      <c r="DNC136" s="239"/>
      <c r="DND136" s="181"/>
      <c r="DNE136" s="181"/>
      <c r="DNF136" s="239"/>
      <c r="DNG136" s="181"/>
      <c r="DNH136" s="181"/>
      <c r="DNI136" s="239"/>
      <c r="DNJ136" s="181"/>
      <c r="DNK136" s="181"/>
      <c r="DNL136" s="239"/>
      <c r="DNM136" s="181"/>
      <c r="DNN136" s="181"/>
      <c r="DNO136" s="239"/>
      <c r="DNP136" s="181"/>
      <c r="DNQ136" s="181"/>
      <c r="DNR136" s="239"/>
      <c r="DNS136" s="181"/>
      <c r="DNT136" s="181"/>
      <c r="DNU136" s="239"/>
      <c r="DNV136" s="181"/>
      <c r="DNW136" s="181"/>
      <c r="DNX136" s="239"/>
      <c r="DNY136" s="181"/>
      <c r="DNZ136" s="181"/>
      <c r="DOA136" s="239"/>
      <c r="DOB136" s="181"/>
      <c r="DOC136" s="181"/>
      <c r="DOD136" s="239"/>
      <c r="DOE136" s="181"/>
      <c r="DOF136" s="181"/>
      <c r="DOG136" s="239"/>
      <c r="DOH136" s="181"/>
      <c r="DOI136" s="181"/>
      <c r="DOJ136" s="239"/>
      <c r="DOK136" s="181"/>
      <c r="DOL136" s="181"/>
      <c r="DOM136" s="239"/>
      <c r="DON136" s="181"/>
      <c r="DOO136" s="181"/>
      <c r="DOP136" s="239"/>
      <c r="DOQ136" s="181"/>
      <c r="DOR136" s="181"/>
      <c r="DOS136" s="239"/>
      <c r="DOT136" s="181"/>
      <c r="DOU136" s="181"/>
      <c r="DOV136" s="239"/>
      <c r="DOW136" s="181"/>
      <c r="DOX136" s="181"/>
      <c r="DOY136" s="239"/>
      <c r="DOZ136" s="181"/>
      <c r="DPA136" s="181"/>
      <c r="DPB136" s="239"/>
      <c r="DPC136" s="181"/>
      <c r="DPD136" s="181"/>
      <c r="DPE136" s="239"/>
      <c r="DPF136" s="181"/>
      <c r="DPG136" s="181"/>
      <c r="DPH136" s="239"/>
      <c r="DPI136" s="181"/>
      <c r="DPJ136" s="181"/>
      <c r="DPK136" s="239"/>
      <c r="DPL136" s="181"/>
      <c r="DPM136" s="181"/>
      <c r="DPN136" s="239"/>
      <c r="DPO136" s="181"/>
      <c r="DPP136" s="181"/>
      <c r="DPQ136" s="239"/>
      <c r="DPR136" s="181"/>
      <c r="DPS136" s="181"/>
      <c r="DPT136" s="239"/>
      <c r="DPU136" s="181"/>
      <c r="DPV136" s="181"/>
      <c r="DPW136" s="239"/>
      <c r="DPX136" s="181"/>
      <c r="DPY136" s="181"/>
      <c r="DPZ136" s="239"/>
      <c r="DQA136" s="181"/>
      <c r="DQB136" s="181"/>
      <c r="DQC136" s="239"/>
      <c r="DQD136" s="181"/>
      <c r="DQE136" s="181"/>
      <c r="DQF136" s="239"/>
      <c r="DQG136" s="181"/>
      <c r="DQH136" s="181"/>
      <c r="DQI136" s="239"/>
      <c r="DQJ136" s="181"/>
      <c r="DQK136" s="181"/>
      <c r="DQL136" s="239"/>
      <c r="DQM136" s="181"/>
      <c r="DQN136" s="181"/>
      <c r="DQO136" s="239"/>
      <c r="DQP136" s="181"/>
      <c r="DQQ136" s="181"/>
      <c r="DQR136" s="239"/>
      <c r="DQS136" s="181"/>
      <c r="DQT136" s="181"/>
      <c r="DQU136" s="239"/>
      <c r="DQV136" s="181"/>
      <c r="DQW136" s="181"/>
      <c r="DQX136" s="239"/>
      <c r="DQY136" s="181"/>
      <c r="DQZ136" s="181"/>
      <c r="DRA136" s="239"/>
      <c r="DRB136" s="181"/>
      <c r="DRC136" s="181"/>
      <c r="DRD136" s="239"/>
      <c r="DRE136" s="181"/>
      <c r="DRF136" s="181"/>
      <c r="DRG136" s="239"/>
      <c r="DRH136" s="181"/>
      <c r="DRI136" s="181"/>
      <c r="DRJ136" s="239"/>
      <c r="DRK136" s="181"/>
      <c r="DRL136" s="181"/>
      <c r="DRM136" s="239"/>
      <c r="DRN136" s="181"/>
      <c r="DRO136" s="181"/>
      <c r="DRP136" s="239"/>
      <c r="DRQ136" s="181"/>
      <c r="DRR136" s="181"/>
      <c r="DRS136" s="239"/>
      <c r="DRT136" s="181"/>
      <c r="DRU136" s="181"/>
      <c r="DRV136" s="239"/>
      <c r="DRW136" s="181"/>
      <c r="DRX136" s="181"/>
      <c r="DRY136" s="239"/>
      <c r="DRZ136" s="181"/>
      <c r="DSA136" s="181"/>
      <c r="DSB136" s="239"/>
      <c r="DSC136" s="181"/>
      <c r="DSD136" s="181"/>
      <c r="DSE136" s="239"/>
      <c r="DSF136" s="181"/>
      <c r="DSG136" s="181"/>
      <c r="DSH136" s="239"/>
      <c r="DSI136" s="181"/>
      <c r="DSJ136" s="181"/>
      <c r="DSK136" s="239"/>
      <c r="DSL136" s="181"/>
      <c r="DSM136" s="181"/>
      <c r="DSN136" s="239"/>
      <c r="DSO136" s="181"/>
      <c r="DSP136" s="181"/>
      <c r="DSQ136" s="239"/>
      <c r="DSR136" s="181"/>
      <c r="DSS136" s="181"/>
      <c r="DST136" s="239"/>
      <c r="DSU136" s="181"/>
      <c r="DSV136" s="181"/>
      <c r="DSW136" s="239"/>
      <c r="DSX136" s="181"/>
      <c r="DSY136" s="181"/>
      <c r="DSZ136" s="239"/>
      <c r="DTA136" s="181"/>
      <c r="DTB136" s="181"/>
      <c r="DTC136" s="239"/>
      <c r="DTD136" s="181"/>
      <c r="DTE136" s="181"/>
      <c r="DTF136" s="239"/>
      <c r="DTG136" s="181"/>
      <c r="DTH136" s="181"/>
      <c r="DTI136" s="239"/>
      <c r="DTJ136" s="181"/>
      <c r="DTK136" s="181"/>
      <c r="DTL136" s="239"/>
      <c r="DTM136" s="181"/>
      <c r="DTN136" s="181"/>
      <c r="DTO136" s="239"/>
      <c r="DTP136" s="181"/>
      <c r="DTQ136" s="181"/>
      <c r="DTR136" s="239"/>
      <c r="DTS136" s="181"/>
      <c r="DTT136" s="181"/>
      <c r="DTU136" s="239"/>
      <c r="DTV136" s="181"/>
      <c r="DTW136" s="181"/>
      <c r="DTX136" s="239"/>
      <c r="DTY136" s="181"/>
      <c r="DTZ136" s="181"/>
      <c r="DUA136" s="239"/>
      <c r="DUB136" s="181"/>
      <c r="DUC136" s="181"/>
      <c r="DUD136" s="239"/>
      <c r="DUE136" s="181"/>
      <c r="DUF136" s="181"/>
      <c r="DUG136" s="239"/>
      <c r="DUH136" s="181"/>
      <c r="DUI136" s="181"/>
      <c r="DUJ136" s="239"/>
      <c r="DUK136" s="181"/>
      <c r="DUL136" s="181"/>
      <c r="DUM136" s="239"/>
      <c r="DUN136" s="181"/>
      <c r="DUO136" s="181"/>
      <c r="DUP136" s="239"/>
      <c r="DUQ136" s="181"/>
      <c r="DUR136" s="181"/>
      <c r="DUS136" s="239"/>
      <c r="DUT136" s="181"/>
      <c r="DUU136" s="181"/>
      <c r="DUV136" s="239"/>
      <c r="DUW136" s="181"/>
      <c r="DUX136" s="181"/>
      <c r="DUY136" s="239"/>
      <c r="DUZ136" s="181"/>
      <c r="DVA136" s="181"/>
      <c r="DVB136" s="239"/>
      <c r="DVC136" s="181"/>
      <c r="DVD136" s="181"/>
      <c r="DVE136" s="239"/>
      <c r="DVF136" s="181"/>
      <c r="DVG136" s="181"/>
      <c r="DVH136" s="239"/>
      <c r="DVI136" s="181"/>
      <c r="DVJ136" s="181"/>
      <c r="DVK136" s="239"/>
      <c r="DVL136" s="181"/>
      <c r="DVM136" s="181"/>
      <c r="DVN136" s="239"/>
      <c r="DVO136" s="181"/>
      <c r="DVP136" s="181"/>
      <c r="DVQ136" s="239"/>
      <c r="DVR136" s="181"/>
      <c r="DVS136" s="181"/>
      <c r="DVT136" s="239"/>
      <c r="DVU136" s="181"/>
      <c r="DVV136" s="181"/>
      <c r="DVW136" s="239"/>
      <c r="DVX136" s="181"/>
      <c r="DVY136" s="181"/>
      <c r="DVZ136" s="239"/>
      <c r="DWA136" s="181"/>
      <c r="DWB136" s="181"/>
      <c r="DWC136" s="239"/>
      <c r="DWD136" s="181"/>
      <c r="DWE136" s="181"/>
      <c r="DWF136" s="239"/>
      <c r="DWG136" s="181"/>
      <c r="DWH136" s="181"/>
      <c r="DWI136" s="239"/>
      <c r="DWJ136" s="181"/>
      <c r="DWK136" s="181"/>
      <c r="DWL136" s="239"/>
      <c r="DWM136" s="181"/>
      <c r="DWN136" s="181"/>
      <c r="DWO136" s="239"/>
      <c r="DWP136" s="181"/>
      <c r="DWQ136" s="181"/>
      <c r="DWR136" s="239"/>
      <c r="DWS136" s="181"/>
      <c r="DWT136" s="181"/>
      <c r="DWU136" s="239"/>
      <c r="DWV136" s="181"/>
      <c r="DWW136" s="181"/>
      <c r="DWX136" s="239"/>
      <c r="DWY136" s="181"/>
      <c r="DWZ136" s="181"/>
      <c r="DXA136" s="239"/>
      <c r="DXB136" s="181"/>
      <c r="DXC136" s="181"/>
      <c r="DXD136" s="239"/>
      <c r="DXE136" s="181"/>
      <c r="DXF136" s="181"/>
      <c r="DXG136" s="239"/>
      <c r="DXH136" s="181"/>
      <c r="DXI136" s="181"/>
      <c r="DXJ136" s="239"/>
      <c r="DXK136" s="181"/>
      <c r="DXL136" s="181"/>
      <c r="DXM136" s="239"/>
      <c r="DXN136" s="181"/>
      <c r="DXO136" s="181"/>
      <c r="DXP136" s="239"/>
      <c r="DXQ136" s="181"/>
      <c r="DXR136" s="181"/>
      <c r="DXS136" s="239"/>
      <c r="DXT136" s="181"/>
      <c r="DXU136" s="181"/>
      <c r="DXV136" s="239"/>
      <c r="DXW136" s="181"/>
      <c r="DXX136" s="181"/>
      <c r="DXY136" s="239"/>
      <c r="DXZ136" s="181"/>
      <c r="DYA136" s="181"/>
      <c r="DYB136" s="239"/>
      <c r="DYC136" s="181"/>
      <c r="DYD136" s="181"/>
      <c r="DYE136" s="239"/>
      <c r="DYF136" s="181"/>
      <c r="DYG136" s="181"/>
      <c r="DYH136" s="239"/>
      <c r="DYI136" s="181"/>
      <c r="DYJ136" s="181"/>
      <c r="DYK136" s="239"/>
      <c r="DYL136" s="181"/>
      <c r="DYM136" s="181"/>
      <c r="DYN136" s="239"/>
      <c r="DYO136" s="181"/>
      <c r="DYP136" s="181"/>
      <c r="DYQ136" s="239"/>
      <c r="DYR136" s="181"/>
      <c r="DYS136" s="181"/>
      <c r="DYT136" s="239"/>
      <c r="DYU136" s="181"/>
      <c r="DYV136" s="181"/>
      <c r="DYW136" s="239"/>
      <c r="DYX136" s="181"/>
      <c r="DYY136" s="181"/>
      <c r="DYZ136" s="239"/>
      <c r="DZA136" s="181"/>
      <c r="DZB136" s="181"/>
      <c r="DZC136" s="239"/>
      <c r="DZD136" s="181"/>
      <c r="DZE136" s="181"/>
      <c r="DZF136" s="239"/>
      <c r="DZG136" s="181"/>
      <c r="DZH136" s="181"/>
      <c r="DZI136" s="239"/>
      <c r="DZJ136" s="181"/>
      <c r="DZK136" s="181"/>
      <c r="DZL136" s="239"/>
      <c r="DZM136" s="181"/>
      <c r="DZN136" s="181"/>
      <c r="DZO136" s="239"/>
      <c r="DZP136" s="181"/>
      <c r="DZQ136" s="181"/>
      <c r="DZR136" s="239"/>
      <c r="DZS136" s="181"/>
      <c r="DZT136" s="181"/>
      <c r="DZU136" s="239"/>
      <c r="DZV136" s="181"/>
      <c r="DZW136" s="181"/>
      <c r="DZX136" s="239"/>
      <c r="DZY136" s="181"/>
      <c r="DZZ136" s="181"/>
      <c r="EAA136" s="239"/>
      <c r="EAB136" s="181"/>
      <c r="EAC136" s="181"/>
      <c r="EAD136" s="239"/>
      <c r="EAE136" s="181"/>
      <c r="EAF136" s="181"/>
      <c r="EAG136" s="239"/>
      <c r="EAH136" s="181"/>
      <c r="EAI136" s="181"/>
      <c r="EAJ136" s="239"/>
      <c r="EAK136" s="181"/>
      <c r="EAL136" s="181"/>
      <c r="EAM136" s="239"/>
      <c r="EAN136" s="181"/>
      <c r="EAO136" s="181"/>
      <c r="EAP136" s="239"/>
      <c r="EAQ136" s="181"/>
      <c r="EAR136" s="181"/>
      <c r="EAS136" s="239"/>
      <c r="EAT136" s="181"/>
      <c r="EAU136" s="181"/>
      <c r="EAV136" s="239"/>
      <c r="EAW136" s="181"/>
      <c r="EAX136" s="181"/>
      <c r="EAY136" s="239"/>
      <c r="EAZ136" s="181"/>
      <c r="EBA136" s="181"/>
      <c r="EBB136" s="239"/>
      <c r="EBC136" s="181"/>
      <c r="EBD136" s="181"/>
      <c r="EBE136" s="239"/>
      <c r="EBF136" s="181"/>
      <c r="EBG136" s="181"/>
      <c r="EBH136" s="239"/>
      <c r="EBI136" s="181"/>
      <c r="EBJ136" s="181"/>
      <c r="EBK136" s="239"/>
      <c r="EBL136" s="181"/>
      <c r="EBM136" s="181"/>
      <c r="EBN136" s="239"/>
      <c r="EBO136" s="181"/>
      <c r="EBP136" s="181"/>
      <c r="EBQ136" s="239"/>
      <c r="EBR136" s="181"/>
      <c r="EBS136" s="181"/>
      <c r="EBT136" s="239"/>
      <c r="EBU136" s="181"/>
      <c r="EBV136" s="181"/>
      <c r="EBW136" s="239"/>
      <c r="EBX136" s="181"/>
      <c r="EBY136" s="181"/>
      <c r="EBZ136" s="239"/>
      <c r="ECA136" s="181"/>
      <c r="ECB136" s="181"/>
      <c r="ECC136" s="239"/>
      <c r="ECD136" s="181"/>
      <c r="ECE136" s="181"/>
      <c r="ECF136" s="239"/>
      <c r="ECG136" s="181"/>
      <c r="ECH136" s="181"/>
      <c r="ECI136" s="239"/>
      <c r="ECJ136" s="181"/>
      <c r="ECK136" s="181"/>
      <c r="ECL136" s="239"/>
      <c r="ECM136" s="181"/>
      <c r="ECN136" s="181"/>
      <c r="ECO136" s="239"/>
      <c r="ECP136" s="181"/>
      <c r="ECQ136" s="181"/>
      <c r="ECR136" s="239"/>
      <c r="ECS136" s="181"/>
      <c r="ECT136" s="181"/>
      <c r="ECU136" s="239"/>
      <c r="ECV136" s="181"/>
      <c r="ECW136" s="181"/>
      <c r="ECX136" s="239"/>
      <c r="ECY136" s="181"/>
      <c r="ECZ136" s="181"/>
      <c r="EDA136" s="239"/>
      <c r="EDB136" s="181"/>
      <c r="EDC136" s="181"/>
      <c r="EDD136" s="239"/>
      <c r="EDE136" s="181"/>
      <c r="EDF136" s="181"/>
      <c r="EDG136" s="239"/>
      <c r="EDH136" s="181"/>
      <c r="EDI136" s="181"/>
      <c r="EDJ136" s="239"/>
      <c r="EDK136" s="181"/>
      <c r="EDL136" s="181"/>
      <c r="EDM136" s="239"/>
      <c r="EDN136" s="181"/>
      <c r="EDO136" s="181"/>
      <c r="EDP136" s="239"/>
      <c r="EDQ136" s="181"/>
      <c r="EDR136" s="181"/>
      <c r="EDS136" s="239"/>
      <c r="EDT136" s="181"/>
      <c r="EDU136" s="181"/>
      <c r="EDV136" s="239"/>
      <c r="EDW136" s="181"/>
      <c r="EDX136" s="181"/>
      <c r="EDY136" s="239"/>
      <c r="EDZ136" s="181"/>
      <c r="EEA136" s="181"/>
      <c r="EEB136" s="239"/>
      <c r="EEC136" s="181"/>
      <c r="EED136" s="181"/>
      <c r="EEE136" s="239"/>
      <c r="EEF136" s="181"/>
      <c r="EEG136" s="181"/>
      <c r="EEH136" s="239"/>
      <c r="EEI136" s="181"/>
      <c r="EEJ136" s="181"/>
      <c r="EEK136" s="239"/>
      <c r="EEL136" s="181"/>
      <c r="EEM136" s="181"/>
      <c r="EEN136" s="239"/>
      <c r="EEO136" s="181"/>
      <c r="EEP136" s="181"/>
      <c r="EEQ136" s="239"/>
      <c r="EER136" s="181"/>
      <c r="EES136" s="181"/>
      <c r="EET136" s="239"/>
      <c r="EEU136" s="181"/>
      <c r="EEV136" s="181"/>
      <c r="EEW136" s="239"/>
      <c r="EEX136" s="181"/>
      <c r="EEY136" s="181"/>
      <c r="EEZ136" s="239"/>
      <c r="EFA136" s="181"/>
      <c r="EFB136" s="181"/>
      <c r="EFC136" s="239"/>
      <c r="EFD136" s="181"/>
      <c r="EFE136" s="181"/>
      <c r="EFF136" s="239"/>
      <c r="EFG136" s="181"/>
      <c r="EFH136" s="181"/>
      <c r="EFI136" s="239"/>
      <c r="EFJ136" s="181"/>
      <c r="EFK136" s="181"/>
      <c r="EFL136" s="239"/>
      <c r="EFM136" s="181"/>
      <c r="EFN136" s="181"/>
      <c r="EFO136" s="239"/>
      <c r="EFP136" s="181"/>
      <c r="EFQ136" s="181"/>
      <c r="EFR136" s="239"/>
      <c r="EFS136" s="181"/>
      <c r="EFT136" s="181"/>
      <c r="EFU136" s="239"/>
      <c r="EFV136" s="181"/>
      <c r="EFW136" s="181"/>
      <c r="EFX136" s="239"/>
      <c r="EFY136" s="181"/>
      <c r="EFZ136" s="181"/>
      <c r="EGA136" s="239"/>
      <c r="EGB136" s="181"/>
      <c r="EGC136" s="181"/>
      <c r="EGD136" s="239"/>
      <c r="EGE136" s="181"/>
      <c r="EGF136" s="181"/>
      <c r="EGG136" s="239"/>
      <c r="EGH136" s="181"/>
      <c r="EGI136" s="181"/>
      <c r="EGJ136" s="239"/>
      <c r="EGK136" s="181"/>
      <c r="EGL136" s="181"/>
      <c r="EGM136" s="239"/>
      <c r="EGN136" s="181"/>
      <c r="EGO136" s="181"/>
      <c r="EGP136" s="239"/>
      <c r="EGQ136" s="181"/>
      <c r="EGR136" s="181"/>
      <c r="EGS136" s="239"/>
      <c r="EGT136" s="181"/>
      <c r="EGU136" s="181"/>
      <c r="EGV136" s="239"/>
      <c r="EGW136" s="181"/>
      <c r="EGX136" s="181"/>
      <c r="EGY136" s="239"/>
      <c r="EGZ136" s="181"/>
      <c r="EHA136" s="181"/>
      <c r="EHB136" s="239"/>
      <c r="EHC136" s="181"/>
      <c r="EHD136" s="181"/>
      <c r="EHE136" s="239"/>
      <c r="EHF136" s="181"/>
      <c r="EHG136" s="181"/>
      <c r="EHH136" s="239"/>
      <c r="EHI136" s="181"/>
      <c r="EHJ136" s="181"/>
      <c r="EHK136" s="239"/>
      <c r="EHL136" s="181"/>
      <c r="EHM136" s="181"/>
      <c r="EHN136" s="239"/>
      <c r="EHO136" s="181"/>
      <c r="EHP136" s="181"/>
      <c r="EHQ136" s="239"/>
      <c r="EHR136" s="181"/>
      <c r="EHS136" s="181"/>
      <c r="EHT136" s="239"/>
      <c r="EHU136" s="181"/>
      <c r="EHV136" s="181"/>
      <c r="EHW136" s="239"/>
      <c r="EHX136" s="181"/>
      <c r="EHY136" s="181"/>
      <c r="EHZ136" s="239"/>
      <c r="EIA136" s="181"/>
      <c r="EIB136" s="181"/>
      <c r="EIC136" s="239"/>
      <c r="EID136" s="181"/>
      <c r="EIE136" s="181"/>
      <c r="EIF136" s="239"/>
      <c r="EIG136" s="181"/>
      <c r="EIH136" s="181"/>
      <c r="EII136" s="239"/>
      <c r="EIJ136" s="181"/>
      <c r="EIK136" s="181"/>
      <c r="EIL136" s="239"/>
      <c r="EIM136" s="181"/>
      <c r="EIN136" s="181"/>
      <c r="EIO136" s="239"/>
      <c r="EIP136" s="181"/>
      <c r="EIQ136" s="181"/>
      <c r="EIR136" s="239"/>
      <c r="EIS136" s="181"/>
      <c r="EIT136" s="181"/>
      <c r="EIU136" s="239"/>
      <c r="EIV136" s="181"/>
      <c r="EIW136" s="181"/>
      <c r="EIX136" s="239"/>
      <c r="EIY136" s="181"/>
      <c r="EIZ136" s="181"/>
      <c r="EJA136" s="239"/>
      <c r="EJB136" s="181"/>
      <c r="EJC136" s="181"/>
      <c r="EJD136" s="239"/>
      <c r="EJE136" s="181"/>
      <c r="EJF136" s="181"/>
      <c r="EJG136" s="239"/>
      <c r="EJH136" s="181"/>
      <c r="EJI136" s="181"/>
      <c r="EJJ136" s="239"/>
      <c r="EJK136" s="181"/>
      <c r="EJL136" s="181"/>
      <c r="EJM136" s="239"/>
      <c r="EJN136" s="181"/>
      <c r="EJO136" s="181"/>
      <c r="EJP136" s="239"/>
      <c r="EJQ136" s="181"/>
      <c r="EJR136" s="181"/>
      <c r="EJS136" s="239"/>
      <c r="EJT136" s="181"/>
      <c r="EJU136" s="181"/>
      <c r="EJV136" s="239"/>
      <c r="EJW136" s="181"/>
      <c r="EJX136" s="181"/>
      <c r="EJY136" s="239"/>
      <c r="EJZ136" s="181"/>
      <c r="EKA136" s="181"/>
      <c r="EKB136" s="239"/>
      <c r="EKC136" s="181"/>
      <c r="EKD136" s="181"/>
      <c r="EKE136" s="239"/>
      <c r="EKF136" s="181"/>
      <c r="EKG136" s="181"/>
      <c r="EKH136" s="239"/>
      <c r="EKI136" s="181"/>
      <c r="EKJ136" s="181"/>
      <c r="EKK136" s="239"/>
      <c r="EKL136" s="181"/>
      <c r="EKM136" s="181"/>
      <c r="EKN136" s="239"/>
      <c r="EKO136" s="181"/>
      <c r="EKP136" s="181"/>
      <c r="EKQ136" s="239"/>
      <c r="EKR136" s="181"/>
      <c r="EKS136" s="181"/>
      <c r="EKT136" s="239"/>
      <c r="EKU136" s="181"/>
      <c r="EKV136" s="181"/>
      <c r="EKW136" s="239"/>
      <c r="EKX136" s="181"/>
      <c r="EKY136" s="181"/>
      <c r="EKZ136" s="239"/>
      <c r="ELA136" s="181"/>
      <c r="ELB136" s="181"/>
      <c r="ELC136" s="239"/>
      <c r="ELD136" s="181"/>
      <c r="ELE136" s="181"/>
      <c r="ELF136" s="239"/>
      <c r="ELG136" s="181"/>
      <c r="ELH136" s="181"/>
      <c r="ELI136" s="239"/>
      <c r="ELJ136" s="181"/>
      <c r="ELK136" s="181"/>
      <c r="ELL136" s="239"/>
      <c r="ELM136" s="181"/>
      <c r="ELN136" s="181"/>
      <c r="ELO136" s="239"/>
      <c r="ELP136" s="181"/>
      <c r="ELQ136" s="181"/>
      <c r="ELR136" s="239"/>
      <c r="ELS136" s="181"/>
      <c r="ELT136" s="181"/>
      <c r="ELU136" s="239"/>
      <c r="ELV136" s="181"/>
      <c r="ELW136" s="181"/>
      <c r="ELX136" s="239"/>
      <c r="ELY136" s="181"/>
      <c r="ELZ136" s="181"/>
      <c r="EMA136" s="239"/>
      <c r="EMB136" s="181"/>
      <c r="EMC136" s="181"/>
      <c r="EMD136" s="239"/>
      <c r="EME136" s="181"/>
      <c r="EMF136" s="181"/>
      <c r="EMG136" s="239"/>
      <c r="EMH136" s="181"/>
      <c r="EMI136" s="181"/>
      <c r="EMJ136" s="239"/>
      <c r="EMK136" s="181"/>
      <c r="EML136" s="181"/>
      <c r="EMM136" s="239"/>
      <c r="EMN136" s="181"/>
      <c r="EMO136" s="181"/>
      <c r="EMP136" s="239"/>
      <c r="EMQ136" s="181"/>
      <c r="EMR136" s="181"/>
      <c r="EMS136" s="239"/>
      <c r="EMT136" s="181"/>
      <c r="EMU136" s="181"/>
      <c r="EMV136" s="239"/>
      <c r="EMW136" s="181"/>
      <c r="EMX136" s="181"/>
      <c r="EMY136" s="239"/>
      <c r="EMZ136" s="181"/>
      <c r="ENA136" s="181"/>
      <c r="ENB136" s="239"/>
      <c r="ENC136" s="181"/>
      <c r="END136" s="181"/>
      <c r="ENE136" s="239"/>
      <c r="ENF136" s="181"/>
      <c r="ENG136" s="181"/>
      <c r="ENH136" s="239"/>
      <c r="ENI136" s="181"/>
      <c r="ENJ136" s="181"/>
      <c r="ENK136" s="239"/>
      <c r="ENL136" s="181"/>
      <c r="ENM136" s="181"/>
      <c r="ENN136" s="239"/>
      <c r="ENO136" s="181"/>
      <c r="ENP136" s="181"/>
      <c r="ENQ136" s="239"/>
      <c r="ENR136" s="181"/>
      <c r="ENS136" s="181"/>
      <c r="ENT136" s="239"/>
      <c r="ENU136" s="181"/>
      <c r="ENV136" s="181"/>
      <c r="ENW136" s="239"/>
      <c r="ENX136" s="181"/>
      <c r="ENY136" s="181"/>
      <c r="ENZ136" s="239"/>
      <c r="EOA136" s="181"/>
      <c r="EOB136" s="181"/>
      <c r="EOC136" s="239"/>
      <c r="EOD136" s="181"/>
      <c r="EOE136" s="181"/>
      <c r="EOF136" s="239"/>
      <c r="EOG136" s="181"/>
      <c r="EOH136" s="181"/>
      <c r="EOI136" s="239"/>
      <c r="EOJ136" s="181"/>
      <c r="EOK136" s="181"/>
      <c r="EOL136" s="239"/>
      <c r="EOM136" s="181"/>
      <c r="EON136" s="181"/>
      <c r="EOO136" s="239"/>
      <c r="EOP136" s="181"/>
      <c r="EOQ136" s="181"/>
      <c r="EOR136" s="239"/>
      <c r="EOS136" s="181"/>
      <c r="EOT136" s="181"/>
      <c r="EOU136" s="239"/>
      <c r="EOV136" s="181"/>
      <c r="EOW136" s="181"/>
      <c r="EOX136" s="239"/>
      <c r="EOY136" s="181"/>
      <c r="EOZ136" s="181"/>
      <c r="EPA136" s="239"/>
      <c r="EPB136" s="181"/>
      <c r="EPC136" s="181"/>
      <c r="EPD136" s="239"/>
      <c r="EPE136" s="181"/>
      <c r="EPF136" s="181"/>
      <c r="EPG136" s="239"/>
      <c r="EPH136" s="181"/>
      <c r="EPI136" s="181"/>
      <c r="EPJ136" s="239"/>
      <c r="EPK136" s="181"/>
      <c r="EPL136" s="181"/>
      <c r="EPM136" s="239"/>
      <c r="EPN136" s="181"/>
      <c r="EPO136" s="181"/>
      <c r="EPP136" s="239"/>
      <c r="EPQ136" s="181"/>
      <c r="EPR136" s="181"/>
      <c r="EPS136" s="239"/>
      <c r="EPT136" s="181"/>
      <c r="EPU136" s="181"/>
      <c r="EPV136" s="239"/>
      <c r="EPW136" s="181"/>
      <c r="EPX136" s="181"/>
      <c r="EPY136" s="239"/>
      <c r="EPZ136" s="181"/>
      <c r="EQA136" s="181"/>
      <c r="EQB136" s="239"/>
      <c r="EQC136" s="181"/>
      <c r="EQD136" s="181"/>
      <c r="EQE136" s="239"/>
      <c r="EQF136" s="181"/>
      <c r="EQG136" s="181"/>
      <c r="EQH136" s="239"/>
      <c r="EQI136" s="181"/>
      <c r="EQJ136" s="181"/>
      <c r="EQK136" s="239"/>
      <c r="EQL136" s="181"/>
      <c r="EQM136" s="181"/>
      <c r="EQN136" s="239"/>
      <c r="EQO136" s="181"/>
      <c r="EQP136" s="181"/>
      <c r="EQQ136" s="239"/>
      <c r="EQR136" s="181"/>
      <c r="EQS136" s="181"/>
      <c r="EQT136" s="239"/>
      <c r="EQU136" s="181"/>
      <c r="EQV136" s="181"/>
      <c r="EQW136" s="239"/>
      <c r="EQX136" s="181"/>
      <c r="EQY136" s="181"/>
      <c r="EQZ136" s="239"/>
      <c r="ERA136" s="181"/>
      <c r="ERB136" s="181"/>
      <c r="ERC136" s="239"/>
      <c r="ERD136" s="181"/>
      <c r="ERE136" s="181"/>
      <c r="ERF136" s="239"/>
      <c r="ERG136" s="181"/>
      <c r="ERH136" s="181"/>
      <c r="ERI136" s="239"/>
      <c r="ERJ136" s="181"/>
      <c r="ERK136" s="181"/>
      <c r="ERL136" s="239"/>
      <c r="ERM136" s="181"/>
      <c r="ERN136" s="181"/>
      <c r="ERO136" s="239"/>
      <c r="ERP136" s="181"/>
      <c r="ERQ136" s="181"/>
      <c r="ERR136" s="239"/>
      <c r="ERS136" s="181"/>
      <c r="ERT136" s="181"/>
      <c r="ERU136" s="239"/>
      <c r="ERV136" s="181"/>
      <c r="ERW136" s="181"/>
      <c r="ERX136" s="239"/>
      <c r="ERY136" s="181"/>
      <c r="ERZ136" s="181"/>
      <c r="ESA136" s="239"/>
      <c r="ESB136" s="181"/>
      <c r="ESC136" s="181"/>
      <c r="ESD136" s="239"/>
      <c r="ESE136" s="181"/>
      <c r="ESF136" s="181"/>
      <c r="ESG136" s="239"/>
      <c r="ESH136" s="181"/>
      <c r="ESI136" s="181"/>
      <c r="ESJ136" s="239"/>
      <c r="ESK136" s="181"/>
      <c r="ESL136" s="181"/>
      <c r="ESM136" s="239"/>
      <c r="ESN136" s="181"/>
      <c r="ESO136" s="181"/>
      <c r="ESP136" s="239"/>
      <c r="ESQ136" s="181"/>
      <c r="ESR136" s="181"/>
      <c r="ESS136" s="239"/>
      <c r="EST136" s="181"/>
      <c r="ESU136" s="181"/>
      <c r="ESV136" s="239"/>
      <c r="ESW136" s="181"/>
      <c r="ESX136" s="181"/>
      <c r="ESY136" s="239"/>
      <c r="ESZ136" s="181"/>
      <c r="ETA136" s="181"/>
      <c r="ETB136" s="239"/>
      <c r="ETC136" s="181"/>
      <c r="ETD136" s="181"/>
      <c r="ETE136" s="239"/>
      <c r="ETF136" s="181"/>
      <c r="ETG136" s="181"/>
      <c r="ETH136" s="239"/>
      <c r="ETI136" s="181"/>
      <c r="ETJ136" s="181"/>
      <c r="ETK136" s="239"/>
      <c r="ETL136" s="181"/>
      <c r="ETM136" s="181"/>
      <c r="ETN136" s="239"/>
      <c r="ETO136" s="181"/>
      <c r="ETP136" s="181"/>
      <c r="ETQ136" s="239"/>
      <c r="ETR136" s="181"/>
      <c r="ETS136" s="181"/>
      <c r="ETT136" s="239"/>
      <c r="ETU136" s="181"/>
      <c r="ETV136" s="181"/>
      <c r="ETW136" s="239"/>
      <c r="ETX136" s="181"/>
      <c r="ETY136" s="181"/>
      <c r="ETZ136" s="239"/>
      <c r="EUA136" s="181"/>
      <c r="EUB136" s="181"/>
      <c r="EUC136" s="239"/>
      <c r="EUD136" s="181"/>
      <c r="EUE136" s="181"/>
      <c r="EUF136" s="239"/>
      <c r="EUG136" s="181"/>
      <c r="EUH136" s="181"/>
      <c r="EUI136" s="239"/>
      <c r="EUJ136" s="181"/>
      <c r="EUK136" s="181"/>
      <c r="EUL136" s="239"/>
      <c r="EUM136" s="181"/>
      <c r="EUN136" s="181"/>
      <c r="EUO136" s="239"/>
      <c r="EUP136" s="181"/>
      <c r="EUQ136" s="181"/>
      <c r="EUR136" s="239"/>
      <c r="EUS136" s="181"/>
      <c r="EUT136" s="181"/>
      <c r="EUU136" s="239"/>
      <c r="EUV136" s="181"/>
      <c r="EUW136" s="181"/>
      <c r="EUX136" s="239"/>
      <c r="EUY136" s="181"/>
      <c r="EUZ136" s="181"/>
      <c r="EVA136" s="239"/>
      <c r="EVB136" s="181"/>
      <c r="EVC136" s="181"/>
      <c r="EVD136" s="239"/>
      <c r="EVE136" s="181"/>
      <c r="EVF136" s="181"/>
      <c r="EVG136" s="239"/>
      <c r="EVH136" s="181"/>
      <c r="EVI136" s="181"/>
      <c r="EVJ136" s="239"/>
      <c r="EVK136" s="181"/>
      <c r="EVL136" s="181"/>
      <c r="EVM136" s="239"/>
      <c r="EVN136" s="181"/>
      <c r="EVO136" s="181"/>
      <c r="EVP136" s="239"/>
      <c r="EVQ136" s="181"/>
      <c r="EVR136" s="181"/>
      <c r="EVS136" s="239"/>
      <c r="EVT136" s="181"/>
      <c r="EVU136" s="181"/>
      <c r="EVV136" s="239"/>
      <c r="EVW136" s="181"/>
      <c r="EVX136" s="181"/>
      <c r="EVY136" s="239"/>
      <c r="EVZ136" s="181"/>
      <c r="EWA136" s="181"/>
      <c r="EWB136" s="239"/>
      <c r="EWC136" s="181"/>
      <c r="EWD136" s="181"/>
      <c r="EWE136" s="239"/>
      <c r="EWF136" s="181"/>
      <c r="EWG136" s="181"/>
      <c r="EWH136" s="239"/>
      <c r="EWI136" s="181"/>
      <c r="EWJ136" s="181"/>
      <c r="EWK136" s="239"/>
      <c r="EWL136" s="181"/>
      <c r="EWM136" s="181"/>
      <c r="EWN136" s="239"/>
      <c r="EWO136" s="181"/>
      <c r="EWP136" s="181"/>
      <c r="EWQ136" s="239"/>
      <c r="EWR136" s="181"/>
      <c r="EWS136" s="181"/>
      <c r="EWT136" s="239"/>
      <c r="EWU136" s="181"/>
      <c r="EWV136" s="181"/>
      <c r="EWW136" s="239"/>
      <c r="EWX136" s="181"/>
      <c r="EWY136" s="181"/>
      <c r="EWZ136" s="239"/>
      <c r="EXA136" s="181"/>
      <c r="EXB136" s="181"/>
      <c r="EXC136" s="239"/>
      <c r="EXD136" s="181"/>
      <c r="EXE136" s="181"/>
      <c r="EXF136" s="239"/>
      <c r="EXG136" s="181"/>
      <c r="EXH136" s="181"/>
      <c r="EXI136" s="239"/>
      <c r="EXJ136" s="181"/>
      <c r="EXK136" s="181"/>
      <c r="EXL136" s="239"/>
      <c r="EXM136" s="181"/>
      <c r="EXN136" s="181"/>
      <c r="EXO136" s="239"/>
      <c r="EXP136" s="181"/>
      <c r="EXQ136" s="181"/>
      <c r="EXR136" s="239"/>
      <c r="EXS136" s="181"/>
      <c r="EXT136" s="181"/>
      <c r="EXU136" s="239"/>
      <c r="EXV136" s="181"/>
      <c r="EXW136" s="181"/>
      <c r="EXX136" s="239"/>
      <c r="EXY136" s="181"/>
      <c r="EXZ136" s="181"/>
      <c r="EYA136" s="239"/>
      <c r="EYB136" s="181"/>
      <c r="EYC136" s="181"/>
      <c r="EYD136" s="239"/>
      <c r="EYE136" s="181"/>
      <c r="EYF136" s="181"/>
      <c r="EYG136" s="239"/>
      <c r="EYH136" s="181"/>
      <c r="EYI136" s="181"/>
      <c r="EYJ136" s="239"/>
      <c r="EYK136" s="181"/>
      <c r="EYL136" s="181"/>
      <c r="EYM136" s="239"/>
      <c r="EYN136" s="181"/>
      <c r="EYO136" s="181"/>
      <c r="EYP136" s="239"/>
      <c r="EYQ136" s="181"/>
      <c r="EYR136" s="181"/>
      <c r="EYS136" s="239"/>
      <c r="EYT136" s="181"/>
      <c r="EYU136" s="181"/>
      <c r="EYV136" s="239"/>
      <c r="EYW136" s="181"/>
      <c r="EYX136" s="181"/>
      <c r="EYY136" s="239"/>
      <c r="EYZ136" s="181"/>
      <c r="EZA136" s="181"/>
      <c r="EZB136" s="239"/>
      <c r="EZC136" s="181"/>
      <c r="EZD136" s="181"/>
      <c r="EZE136" s="239"/>
      <c r="EZF136" s="181"/>
      <c r="EZG136" s="181"/>
      <c r="EZH136" s="239"/>
      <c r="EZI136" s="181"/>
      <c r="EZJ136" s="181"/>
      <c r="EZK136" s="239"/>
      <c r="EZL136" s="181"/>
      <c r="EZM136" s="181"/>
      <c r="EZN136" s="239"/>
      <c r="EZO136" s="181"/>
      <c r="EZP136" s="181"/>
      <c r="EZQ136" s="239"/>
      <c r="EZR136" s="181"/>
      <c r="EZS136" s="181"/>
      <c r="EZT136" s="239"/>
      <c r="EZU136" s="181"/>
      <c r="EZV136" s="181"/>
      <c r="EZW136" s="239"/>
      <c r="EZX136" s="181"/>
      <c r="EZY136" s="181"/>
      <c r="EZZ136" s="239"/>
      <c r="FAA136" s="181"/>
      <c r="FAB136" s="181"/>
      <c r="FAC136" s="239"/>
      <c r="FAD136" s="181"/>
      <c r="FAE136" s="181"/>
      <c r="FAF136" s="239"/>
      <c r="FAG136" s="181"/>
      <c r="FAH136" s="181"/>
      <c r="FAI136" s="239"/>
      <c r="FAJ136" s="181"/>
      <c r="FAK136" s="181"/>
      <c r="FAL136" s="239"/>
      <c r="FAM136" s="181"/>
      <c r="FAN136" s="181"/>
      <c r="FAO136" s="239"/>
      <c r="FAP136" s="181"/>
      <c r="FAQ136" s="181"/>
      <c r="FAR136" s="239"/>
      <c r="FAS136" s="181"/>
      <c r="FAT136" s="181"/>
      <c r="FAU136" s="239"/>
      <c r="FAV136" s="181"/>
      <c r="FAW136" s="181"/>
      <c r="FAX136" s="239"/>
      <c r="FAY136" s="181"/>
      <c r="FAZ136" s="181"/>
      <c r="FBA136" s="239"/>
      <c r="FBB136" s="181"/>
      <c r="FBC136" s="181"/>
      <c r="FBD136" s="239"/>
      <c r="FBE136" s="181"/>
      <c r="FBF136" s="181"/>
      <c r="FBG136" s="239"/>
      <c r="FBH136" s="181"/>
      <c r="FBI136" s="181"/>
      <c r="FBJ136" s="239"/>
      <c r="FBK136" s="181"/>
      <c r="FBL136" s="181"/>
      <c r="FBM136" s="239"/>
      <c r="FBN136" s="181"/>
      <c r="FBO136" s="181"/>
      <c r="FBP136" s="239"/>
      <c r="FBQ136" s="181"/>
      <c r="FBR136" s="181"/>
      <c r="FBS136" s="239"/>
      <c r="FBT136" s="181"/>
      <c r="FBU136" s="181"/>
      <c r="FBV136" s="239"/>
      <c r="FBW136" s="181"/>
      <c r="FBX136" s="181"/>
      <c r="FBY136" s="239"/>
      <c r="FBZ136" s="181"/>
      <c r="FCA136" s="181"/>
      <c r="FCB136" s="239"/>
      <c r="FCC136" s="181"/>
      <c r="FCD136" s="181"/>
      <c r="FCE136" s="239"/>
      <c r="FCF136" s="181"/>
      <c r="FCG136" s="181"/>
      <c r="FCH136" s="239"/>
      <c r="FCI136" s="181"/>
      <c r="FCJ136" s="181"/>
      <c r="FCK136" s="239"/>
      <c r="FCL136" s="181"/>
      <c r="FCM136" s="181"/>
      <c r="FCN136" s="239"/>
      <c r="FCO136" s="181"/>
      <c r="FCP136" s="181"/>
      <c r="FCQ136" s="239"/>
      <c r="FCR136" s="181"/>
      <c r="FCS136" s="181"/>
      <c r="FCT136" s="239"/>
      <c r="FCU136" s="181"/>
      <c r="FCV136" s="181"/>
      <c r="FCW136" s="239"/>
      <c r="FCX136" s="181"/>
      <c r="FCY136" s="181"/>
      <c r="FCZ136" s="239"/>
      <c r="FDA136" s="181"/>
      <c r="FDB136" s="181"/>
      <c r="FDC136" s="239"/>
      <c r="FDD136" s="181"/>
      <c r="FDE136" s="181"/>
      <c r="FDF136" s="239"/>
      <c r="FDG136" s="181"/>
      <c r="FDH136" s="181"/>
      <c r="FDI136" s="239"/>
      <c r="FDJ136" s="181"/>
      <c r="FDK136" s="181"/>
      <c r="FDL136" s="239"/>
      <c r="FDM136" s="181"/>
      <c r="FDN136" s="181"/>
      <c r="FDO136" s="239"/>
      <c r="FDP136" s="181"/>
      <c r="FDQ136" s="181"/>
      <c r="FDR136" s="239"/>
      <c r="FDS136" s="181"/>
      <c r="FDT136" s="181"/>
      <c r="FDU136" s="239"/>
      <c r="FDV136" s="181"/>
      <c r="FDW136" s="181"/>
      <c r="FDX136" s="239"/>
      <c r="FDY136" s="181"/>
      <c r="FDZ136" s="181"/>
      <c r="FEA136" s="239"/>
      <c r="FEB136" s="181"/>
      <c r="FEC136" s="181"/>
      <c r="FED136" s="239"/>
      <c r="FEE136" s="181"/>
      <c r="FEF136" s="181"/>
      <c r="FEG136" s="239"/>
      <c r="FEH136" s="181"/>
      <c r="FEI136" s="181"/>
      <c r="FEJ136" s="239"/>
      <c r="FEK136" s="181"/>
      <c r="FEL136" s="181"/>
      <c r="FEM136" s="239"/>
      <c r="FEN136" s="181"/>
      <c r="FEO136" s="181"/>
      <c r="FEP136" s="239"/>
      <c r="FEQ136" s="181"/>
      <c r="FER136" s="181"/>
      <c r="FES136" s="239"/>
      <c r="FET136" s="181"/>
      <c r="FEU136" s="181"/>
      <c r="FEV136" s="239"/>
      <c r="FEW136" s="181"/>
      <c r="FEX136" s="181"/>
      <c r="FEY136" s="239"/>
      <c r="FEZ136" s="181"/>
      <c r="FFA136" s="181"/>
      <c r="FFB136" s="239"/>
      <c r="FFC136" s="181"/>
      <c r="FFD136" s="181"/>
      <c r="FFE136" s="239"/>
      <c r="FFF136" s="181"/>
      <c r="FFG136" s="181"/>
      <c r="FFH136" s="239"/>
      <c r="FFI136" s="181"/>
      <c r="FFJ136" s="181"/>
      <c r="FFK136" s="239"/>
      <c r="FFL136" s="181"/>
      <c r="FFM136" s="181"/>
      <c r="FFN136" s="239"/>
      <c r="FFO136" s="181"/>
      <c r="FFP136" s="181"/>
      <c r="FFQ136" s="239"/>
      <c r="FFR136" s="181"/>
      <c r="FFS136" s="181"/>
      <c r="FFT136" s="239"/>
      <c r="FFU136" s="181"/>
      <c r="FFV136" s="181"/>
      <c r="FFW136" s="239"/>
      <c r="FFX136" s="181"/>
      <c r="FFY136" s="181"/>
      <c r="FFZ136" s="239"/>
      <c r="FGA136" s="181"/>
      <c r="FGB136" s="181"/>
      <c r="FGC136" s="239"/>
      <c r="FGD136" s="181"/>
      <c r="FGE136" s="181"/>
      <c r="FGF136" s="239"/>
      <c r="FGG136" s="181"/>
      <c r="FGH136" s="181"/>
      <c r="FGI136" s="239"/>
      <c r="FGJ136" s="181"/>
      <c r="FGK136" s="181"/>
      <c r="FGL136" s="239"/>
      <c r="FGM136" s="181"/>
      <c r="FGN136" s="181"/>
      <c r="FGO136" s="239"/>
      <c r="FGP136" s="181"/>
      <c r="FGQ136" s="181"/>
      <c r="FGR136" s="239"/>
      <c r="FGS136" s="181"/>
      <c r="FGT136" s="181"/>
      <c r="FGU136" s="239"/>
      <c r="FGV136" s="181"/>
      <c r="FGW136" s="181"/>
      <c r="FGX136" s="239"/>
      <c r="FGY136" s="181"/>
      <c r="FGZ136" s="181"/>
      <c r="FHA136" s="239"/>
      <c r="FHB136" s="181"/>
      <c r="FHC136" s="181"/>
      <c r="FHD136" s="239"/>
      <c r="FHE136" s="181"/>
      <c r="FHF136" s="181"/>
      <c r="FHG136" s="239"/>
      <c r="FHH136" s="181"/>
      <c r="FHI136" s="181"/>
      <c r="FHJ136" s="239"/>
      <c r="FHK136" s="181"/>
      <c r="FHL136" s="181"/>
      <c r="FHM136" s="239"/>
      <c r="FHN136" s="181"/>
      <c r="FHO136" s="181"/>
      <c r="FHP136" s="239"/>
      <c r="FHQ136" s="181"/>
      <c r="FHR136" s="181"/>
      <c r="FHS136" s="239"/>
      <c r="FHT136" s="181"/>
      <c r="FHU136" s="181"/>
      <c r="FHV136" s="239"/>
      <c r="FHW136" s="181"/>
      <c r="FHX136" s="181"/>
      <c r="FHY136" s="239"/>
      <c r="FHZ136" s="181"/>
      <c r="FIA136" s="181"/>
      <c r="FIB136" s="239"/>
      <c r="FIC136" s="181"/>
      <c r="FID136" s="181"/>
      <c r="FIE136" s="239"/>
      <c r="FIF136" s="181"/>
      <c r="FIG136" s="181"/>
      <c r="FIH136" s="239"/>
      <c r="FII136" s="181"/>
      <c r="FIJ136" s="181"/>
      <c r="FIK136" s="239"/>
      <c r="FIL136" s="181"/>
      <c r="FIM136" s="181"/>
      <c r="FIN136" s="239"/>
      <c r="FIO136" s="181"/>
      <c r="FIP136" s="181"/>
      <c r="FIQ136" s="239"/>
      <c r="FIR136" s="181"/>
      <c r="FIS136" s="181"/>
      <c r="FIT136" s="239"/>
      <c r="FIU136" s="181"/>
      <c r="FIV136" s="181"/>
      <c r="FIW136" s="239"/>
      <c r="FIX136" s="181"/>
      <c r="FIY136" s="181"/>
      <c r="FIZ136" s="239"/>
      <c r="FJA136" s="181"/>
      <c r="FJB136" s="181"/>
      <c r="FJC136" s="239"/>
      <c r="FJD136" s="181"/>
      <c r="FJE136" s="181"/>
      <c r="FJF136" s="239"/>
      <c r="FJG136" s="181"/>
      <c r="FJH136" s="181"/>
      <c r="FJI136" s="239"/>
      <c r="FJJ136" s="181"/>
      <c r="FJK136" s="181"/>
      <c r="FJL136" s="239"/>
      <c r="FJM136" s="181"/>
      <c r="FJN136" s="181"/>
      <c r="FJO136" s="239"/>
      <c r="FJP136" s="181"/>
      <c r="FJQ136" s="181"/>
      <c r="FJR136" s="239"/>
      <c r="FJS136" s="181"/>
      <c r="FJT136" s="181"/>
      <c r="FJU136" s="239"/>
      <c r="FJV136" s="181"/>
      <c r="FJW136" s="181"/>
      <c r="FJX136" s="239"/>
      <c r="FJY136" s="181"/>
      <c r="FJZ136" s="181"/>
      <c r="FKA136" s="239"/>
      <c r="FKB136" s="181"/>
      <c r="FKC136" s="181"/>
      <c r="FKD136" s="239"/>
      <c r="FKE136" s="181"/>
      <c r="FKF136" s="181"/>
      <c r="FKG136" s="239"/>
      <c r="FKH136" s="181"/>
      <c r="FKI136" s="181"/>
      <c r="FKJ136" s="239"/>
      <c r="FKK136" s="181"/>
      <c r="FKL136" s="181"/>
      <c r="FKM136" s="239"/>
      <c r="FKN136" s="181"/>
      <c r="FKO136" s="181"/>
      <c r="FKP136" s="239"/>
      <c r="FKQ136" s="181"/>
      <c r="FKR136" s="181"/>
      <c r="FKS136" s="239"/>
      <c r="FKT136" s="181"/>
      <c r="FKU136" s="181"/>
      <c r="FKV136" s="239"/>
      <c r="FKW136" s="181"/>
      <c r="FKX136" s="181"/>
      <c r="FKY136" s="239"/>
      <c r="FKZ136" s="181"/>
      <c r="FLA136" s="181"/>
      <c r="FLB136" s="239"/>
      <c r="FLC136" s="181"/>
      <c r="FLD136" s="181"/>
      <c r="FLE136" s="239"/>
      <c r="FLF136" s="181"/>
      <c r="FLG136" s="181"/>
      <c r="FLH136" s="239"/>
      <c r="FLI136" s="181"/>
      <c r="FLJ136" s="181"/>
      <c r="FLK136" s="239"/>
      <c r="FLL136" s="181"/>
      <c r="FLM136" s="181"/>
      <c r="FLN136" s="239"/>
      <c r="FLO136" s="181"/>
      <c r="FLP136" s="181"/>
      <c r="FLQ136" s="239"/>
      <c r="FLR136" s="181"/>
      <c r="FLS136" s="181"/>
      <c r="FLT136" s="239"/>
      <c r="FLU136" s="181"/>
      <c r="FLV136" s="181"/>
      <c r="FLW136" s="239"/>
      <c r="FLX136" s="181"/>
      <c r="FLY136" s="181"/>
      <c r="FLZ136" s="239"/>
      <c r="FMA136" s="181"/>
      <c r="FMB136" s="181"/>
      <c r="FMC136" s="239"/>
      <c r="FMD136" s="181"/>
      <c r="FME136" s="181"/>
      <c r="FMF136" s="239"/>
      <c r="FMG136" s="181"/>
      <c r="FMH136" s="181"/>
      <c r="FMI136" s="239"/>
      <c r="FMJ136" s="181"/>
      <c r="FMK136" s="181"/>
      <c r="FML136" s="239"/>
      <c r="FMM136" s="181"/>
      <c r="FMN136" s="181"/>
      <c r="FMO136" s="239"/>
      <c r="FMP136" s="181"/>
      <c r="FMQ136" s="181"/>
      <c r="FMR136" s="239"/>
      <c r="FMS136" s="181"/>
      <c r="FMT136" s="181"/>
      <c r="FMU136" s="239"/>
      <c r="FMV136" s="181"/>
      <c r="FMW136" s="181"/>
      <c r="FMX136" s="239"/>
      <c r="FMY136" s="181"/>
      <c r="FMZ136" s="181"/>
      <c r="FNA136" s="239"/>
      <c r="FNB136" s="181"/>
      <c r="FNC136" s="181"/>
      <c r="FND136" s="239"/>
      <c r="FNE136" s="181"/>
      <c r="FNF136" s="181"/>
      <c r="FNG136" s="239"/>
      <c r="FNH136" s="181"/>
      <c r="FNI136" s="181"/>
      <c r="FNJ136" s="239"/>
      <c r="FNK136" s="181"/>
      <c r="FNL136" s="181"/>
      <c r="FNM136" s="239"/>
      <c r="FNN136" s="181"/>
      <c r="FNO136" s="181"/>
      <c r="FNP136" s="239"/>
      <c r="FNQ136" s="181"/>
      <c r="FNR136" s="181"/>
      <c r="FNS136" s="239"/>
      <c r="FNT136" s="181"/>
      <c r="FNU136" s="181"/>
      <c r="FNV136" s="239"/>
      <c r="FNW136" s="181"/>
      <c r="FNX136" s="181"/>
      <c r="FNY136" s="239"/>
      <c r="FNZ136" s="181"/>
      <c r="FOA136" s="181"/>
      <c r="FOB136" s="239"/>
      <c r="FOC136" s="181"/>
      <c r="FOD136" s="181"/>
      <c r="FOE136" s="239"/>
      <c r="FOF136" s="181"/>
      <c r="FOG136" s="181"/>
      <c r="FOH136" s="239"/>
      <c r="FOI136" s="181"/>
      <c r="FOJ136" s="181"/>
      <c r="FOK136" s="239"/>
      <c r="FOL136" s="181"/>
      <c r="FOM136" s="181"/>
      <c r="FON136" s="239"/>
      <c r="FOO136" s="181"/>
      <c r="FOP136" s="181"/>
      <c r="FOQ136" s="239"/>
      <c r="FOR136" s="181"/>
      <c r="FOS136" s="181"/>
      <c r="FOT136" s="239"/>
      <c r="FOU136" s="181"/>
      <c r="FOV136" s="181"/>
      <c r="FOW136" s="239"/>
      <c r="FOX136" s="181"/>
      <c r="FOY136" s="181"/>
      <c r="FOZ136" s="239"/>
      <c r="FPA136" s="181"/>
      <c r="FPB136" s="181"/>
      <c r="FPC136" s="239"/>
      <c r="FPD136" s="181"/>
      <c r="FPE136" s="181"/>
      <c r="FPF136" s="239"/>
      <c r="FPG136" s="181"/>
      <c r="FPH136" s="181"/>
      <c r="FPI136" s="239"/>
      <c r="FPJ136" s="181"/>
      <c r="FPK136" s="181"/>
      <c r="FPL136" s="239"/>
      <c r="FPM136" s="181"/>
      <c r="FPN136" s="181"/>
      <c r="FPO136" s="239"/>
      <c r="FPP136" s="181"/>
      <c r="FPQ136" s="181"/>
      <c r="FPR136" s="239"/>
      <c r="FPS136" s="181"/>
      <c r="FPT136" s="181"/>
      <c r="FPU136" s="239"/>
      <c r="FPV136" s="181"/>
      <c r="FPW136" s="181"/>
      <c r="FPX136" s="239"/>
      <c r="FPY136" s="181"/>
      <c r="FPZ136" s="181"/>
      <c r="FQA136" s="239"/>
      <c r="FQB136" s="181"/>
      <c r="FQC136" s="181"/>
      <c r="FQD136" s="239"/>
      <c r="FQE136" s="181"/>
      <c r="FQF136" s="181"/>
      <c r="FQG136" s="239"/>
      <c r="FQH136" s="181"/>
      <c r="FQI136" s="181"/>
      <c r="FQJ136" s="239"/>
      <c r="FQK136" s="181"/>
      <c r="FQL136" s="181"/>
      <c r="FQM136" s="239"/>
      <c r="FQN136" s="181"/>
      <c r="FQO136" s="181"/>
      <c r="FQP136" s="239"/>
      <c r="FQQ136" s="181"/>
      <c r="FQR136" s="181"/>
      <c r="FQS136" s="239"/>
      <c r="FQT136" s="181"/>
      <c r="FQU136" s="181"/>
      <c r="FQV136" s="239"/>
      <c r="FQW136" s="181"/>
      <c r="FQX136" s="181"/>
      <c r="FQY136" s="239"/>
      <c r="FQZ136" s="181"/>
      <c r="FRA136" s="181"/>
      <c r="FRB136" s="239"/>
      <c r="FRC136" s="181"/>
      <c r="FRD136" s="181"/>
      <c r="FRE136" s="239"/>
      <c r="FRF136" s="181"/>
      <c r="FRG136" s="181"/>
      <c r="FRH136" s="239"/>
      <c r="FRI136" s="181"/>
      <c r="FRJ136" s="181"/>
      <c r="FRK136" s="239"/>
      <c r="FRL136" s="181"/>
      <c r="FRM136" s="181"/>
      <c r="FRN136" s="239"/>
      <c r="FRO136" s="181"/>
      <c r="FRP136" s="181"/>
      <c r="FRQ136" s="239"/>
      <c r="FRR136" s="181"/>
      <c r="FRS136" s="181"/>
      <c r="FRT136" s="239"/>
      <c r="FRU136" s="181"/>
      <c r="FRV136" s="181"/>
      <c r="FRW136" s="239"/>
      <c r="FRX136" s="181"/>
      <c r="FRY136" s="181"/>
      <c r="FRZ136" s="239"/>
      <c r="FSA136" s="181"/>
      <c r="FSB136" s="181"/>
      <c r="FSC136" s="239"/>
      <c r="FSD136" s="181"/>
      <c r="FSE136" s="181"/>
      <c r="FSF136" s="239"/>
      <c r="FSG136" s="181"/>
      <c r="FSH136" s="181"/>
      <c r="FSI136" s="239"/>
      <c r="FSJ136" s="181"/>
      <c r="FSK136" s="181"/>
      <c r="FSL136" s="239"/>
      <c r="FSM136" s="181"/>
      <c r="FSN136" s="181"/>
      <c r="FSO136" s="239"/>
      <c r="FSP136" s="181"/>
      <c r="FSQ136" s="181"/>
      <c r="FSR136" s="239"/>
      <c r="FSS136" s="181"/>
      <c r="FST136" s="181"/>
      <c r="FSU136" s="239"/>
      <c r="FSV136" s="181"/>
      <c r="FSW136" s="181"/>
      <c r="FSX136" s="239"/>
      <c r="FSY136" s="181"/>
      <c r="FSZ136" s="181"/>
      <c r="FTA136" s="239"/>
      <c r="FTB136" s="181"/>
      <c r="FTC136" s="181"/>
      <c r="FTD136" s="239"/>
      <c r="FTE136" s="181"/>
      <c r="FTF136" s="181"/>
      <c r="FTG136" s="239"/>
      <c r="FTH136" s="181"/>
      <c r="FTI136" s="181"/>
      <c r="FTJ136" s="239"/>
      <c r="FTK136" s="181"/>
      <c r="FTL136" s="181"/>
      <c r="FTM136" s="239"/>
      <c r="FTN136" s="181"/>
      <c r="FTO136" s="181"/>
      <c r="FTP136" s="239"/>
      <c r="FTQ136" s="181"/>
      <c r="FTR136" s="181"/>
      <c r="FTS136" s="239"/>
      <c r="FTT136" s="181"/>
      <c r="FTU136" s="181"/>
      <c r="FTV136" s="239"/>
      <c r="FTW136" s="181"/>
      <c r="FTX136" s="181"/>
      <c r="FTY136" s="239"/>
      <c r="FTZ136" s="181"/>
      <c r="FUA136" s="181"/>
      <c r="FUB136" s="239"/>
      <c r="FUC136" s="181"/>
      <c r="FUD136" s="181"/>
      <c r="FUE136" s="239"/>
      <c r="FUF136" s="181"/>
      <c r="FUG136" s="181"/>
      <c r="FUH136" s="239"/>
      <c r="FUI136" s="181"/>
      <c r="FUJ136" s="181"/>
      <c r="FUK136" s="239"/>
      <c r="FUL136" s="181"/>
      <c r="FUM136" s="181"/>
      <c r="FUN136" s="239"/>
      <c r="FUO136" s="181"/>
      <c r="FUP136" s="181"/>
      <c r="FUQ136" s="239"/>
      <c r="FUR136" s="181"/>
      <c r="FUS136" s="181"/>
      <c r="FUT136" s="239"/>
      <c r="FUU136" s="181"/>
      <c r="FUV136" s="181"/>
      <c r="FUW136" s="239"/>
      <c r="FUX136" s="181"/>
      <c r="FUY136" s="181"/>
      <c r="FUZ136" s="239"/>
      <c r="FVA136" s="181"/>
      <c r="FVB136" s="181"/>
      <c r="FVC136" s="239"/>
      <c r="FVD136" s="181"/>
      <c r="FVE136" s="181"/>
      <c r="FVF136" s="239"/>
      <c r="FVG136" s="181"/>
      <c r="FVH136" s="181"/>
      <c r="FVI136" s="239"/>
      <c r="FVJ136" s="181"/>
      <c r="FVK136" s="181"/>
      <c r="FVL136" s="239"/>
      <c r="FVM136" s="181"/>
      <c r="FVN136" s="181"/>
      <c r="FVO136" s="239"/>
      <c r="FVP136" s="181"/>
      <c r="FVQ136" s="181"/>
      <c r="FVR136" s="239"/>
      <c r="FVS136" s="181"/>
      <c r="FVT136" s="181"/>
      <c r="FVU136" s="239"/>
      <c r="FVV136" s="181"/>
      <c r="FVW136" s="181"/>
      <c r="FVX136" s="239"/>
      <c r="FVY136" s="181"/>
      <c r="FVZ136" s="181"/>
      <c r="FWA136" s="239"/>
      <c r="FWB136" s="181"/>
      <c r="FWC136" s="181"/>
      <c r="FWD136" s="239"/>
      <c r="FWE136" s="181"/>
      <c r="FWF136" s="181"/>
      <c r="FWG136" s="239"/>
      <c r="FWH136" s="181"/>
      <c r="FWI136" s="181"/>
      <c r="FWJ136" s="239"/>
      <c r="FWK136" s="181"/>
      <c r="FWL136" s="181"/>
      <c r="FWM136" s="239"/>
      <c r="FWN136" s="181"/>
      <c r="FWO136" s="181"/>
      <c r="FWP136" s="239"/>
      <c r="FWQ136" s="181"/>
      <c r="FWR136" s="181"/>
      <c r="FWS136" s="239"/>
      <c r="FWT136" s="181"/>
      <c r="FWU136" s="181"/>
      <c r="FWV136" s="239"/>
      <c r="FWW136" s="181"/>
      <c r="FWX136" s="181"/>
      <c r="FWY136" s="239"/>
      <c r="FWZ136" s="181"/>
      <c r="FXA136" s="181"/>
      <c r="FXB136" s="239"/>
      <c r="FXC136" s="181"/>
      <c r="FXD136" s="181"/>
      <c r="FXE136" s="239"/>
      <c r="FXF136" s="181"/>
      <c r="FXG136" s="181"/>
      <c r="FXH136" s="239"/>
      <c r="FXI136" s="181"/>
      <c r="FXJ136" s="181"/>
      <c r="FXK136" s="239"/>
      <c r="FXL136" s="181"/>
      <c r="FXM136" s="181"/>
      <c r="FXN136" s="239"/>
      <c r="FXO136" s="181"/>
      <c r="FXP136" s="181"/>
      <c r="FXQ136" s="239"/>
      <c r="FXR136" s="181"/>
      <c r="FXS136" s="181"/>
      <c r="FXT136" s="239"/>
      <c r="FXU136" s="181"/>
      <c r="FXV136" s="181"/>
      <c r="FXW136" s="239"/>
      <c r="FXX136" s="181"/>
      <c r="FXY136" s="181"/>
      <c r="FXZ136" s="239"/>
      <c r="FYA136" s="181"/>
      <c r="FYB136" s="181"/>
      <c r="FYC136" s="239"/>
      <c r="FYD136" s="181"/>
      <c r="FYE136" s="181"/>
      <c r="FYF136" s="239"/>
      <c r="FYG136" s="181"/>
      <c r="FYH136" s="181"/>
      <c r="FYI136" s="239"/>
      <c r="FYJ136" s="181"/>
      <c r="FYK136" s="181"/>
      <c r="FYL136" s="239"/>
      <c r="FYM136" s="181"/>
      <c r="FYN136" s="181"/>
      <c r="FYO136" s="239"/>
      <c r="FYP136" s="181"/>
      <c r="FYQ136" s="181"/>
      <c r="FYR136" s="239"/>
      <c r="FYS136" s="181"/>
      <c r="FYT136" s="181"/>
      <c r="FYU136" s="239"/>
      <c r="FYV136" s="181"/>
      <c r="FYW136" s="181"/>
      <c r="FYX136" s="239"/>
      <c r="FYY136" s="181"/>
      <c r="FYZ136" s="181"/>
      <c r="FZA136" s="239"/>
      <c r="FZB136" s="181"/>
      <c r="FZC136" s="181"/>
      <c r="FZD136" s="239"/>
      <c r="FZE136" s="181"/>
      <c r="FZF136" s="181"/>
      <c r="FZG136" s="239"/>
      <c r="FZH136" s="181"/>
      <c r="FZI136" s="181"/>
      <c r="FZJ136" s="239"/>
      <c r="FZK136" s="181"/>
      <c r="FZL136" s="181"/>
      <c r="FZM136" s="239"/>
      <c r="FZN136" s="181"/>
      <c r="FZO136" s="181"/>
      <c r="FZP136" s="239"/>
      <c r="FZQ136" s="181"/>
      <c r="FZR136" s="181"/>
      <c r="FZS136" s="239"/>
      <c r="FZT136" s="181"/>
      <c r="FZU136" s="181"/>
      <c r="FZV136" s="239"/>
      <c r="FZW136" s="181"/>
      <c r="FZX136" s="181"/>
      <c r="FZY136" s="239"/>
      <c r="FZZ136" s="181"/>
      <c r="GAA136" s="181"/>
      <c r="GAB136" s="239"/>
      <c r="GAC136" s="181"/>
      <c r="GAD136" s="181"/>
      <c r="GAE136" s="239"/>
      <c r="GAF136" s="181"/>
      <c r="GAG136" s="181"/>
      <c r="GAH136" s="239"/>
      <c r="GAI136" s="181"/>
      <c r="GAJ136" s="181"/>
      <c r="GAK136" s="239"/>
      <c r="GAL136" s="181"/>
      <c r="GAM136" s="181"/>
      <c r="GAN136" s="239"/>
      <c r="GAO136" s="181"/>
      <c r="GAP136" s="181"/>
      <c r="GAQ136" s="239"/>
      <c r="GAR136" s="181"/>
      <c r="GAS136" s="181"/>
      <c r="GAT136" s="239"/>
      <c r="GAU136" s="181"/>
      <c r="GAV136" s="181"/>
      <c r="GAW136" s="239"/>
      <c r="GAX136" s="181"/>
      <c r="GAY136" s="181"/>
      <c r="GAZ136" s="239"/>
      <c r="GBA136" s="181"/>
      <c r="GBB136" s="181"/>
      <c r="GBC136" s="239"/>
      <c r="GBD136" s="181"/>
      <c r="GBE136" s="181"/>
      <c r="GBF136" s="239"/>
      <c r="GBG136" s="181"/>
      <c r="GBH136" s="181"/>
      <c r="GBI136" s="239"/>
      <c r="GBJ136" s="181"/>
      <c r="GBK136" s="181"/>
      <c r="GBL136" s="239"/>
      <c r="GBM136" s="181"/>
      <c r="GBN136" s="181"/>
      <c r="GBO136" s="239"/>
      <c r="GBP136" s="181"/>
      <c r="GBQ136" s="181"/>
      <c r="GBR136" s="239"/>
      <c r="GBS136" s="181"/>
      <c r="GBT136" s="181"/>
      <c r="GBU136" s="239"/>
      <c r="GBV136" s="181"/>
      <c r="GBW136" s="181"/>
      <c r="GBX136" s="239"/>
      <c r="GBY136" s="181"/>
      <c r="GBZ136" s="181"/>
      <c r="GCA136" s="239"/>
      <c r="GCB136" s="181"/>
      <c r="GCC136" s="181"/>
      <c r="GCD136" s="239"/>
      <c r="GCE136" s="181"/>
      <c r="GCF136" s="181"/>
      <c r="GCG136" s="239"/>
      <c r="GCH136" s="181"/>
      <c r="GCI136" s="181"/>
      <c r="GCJ136" s="239"/>
      <c r="GCK136" s="181"/>
      <c r="GCL136" s="181"/>
      <c r="GCM136" s="239"/>
      <c r="GCN136" s="181"/>
      <c r="GCO136" s="181"/>
      <c r="GCP136" s="239"/>
      <c r="GCQ136" s="181"/>
      <c r="GCR136" s="181"/>
      <c r="GCS136" s="239"/>
      <c r="GCT136" s="181"/>
      <c r="GCU136" s="181"/>
      <c r="GCV136" s="239"/>
      <c r="GCW136" s="181"/>
      <c r="GCX136" s="181"/>
      <c r="GCY136" s="239"/>
      <c r="GCZ136" s="181"/>
      <c r="GDA136" s="181"/>
      <c r="GDB136" s="239"/>
      <c r="GDC136" s="181"/>
      <c r="GDD136" s="181"/>
      <c r="GDE136" s="239"/>
      <c r="GDF136" s="181"/>
      <c r="GDG136" s="181"/>
      <c r="GDH136" s="239"/>
      <c r="GDI136" s="181"/>
      <c r="GDJ136" s="181"/>
      <c r="GDK136" s="239"/>
      <c r="GDL136" s="181"/>
      <c r="GDM136" s="181"/>
      <c r="GDN136" s="239"/>
      <c r="GDO136" s="181"/>
      <c r="GDP136" s="181"/>
      <c r="GDQ136" s="239"/>
      <c r="GDR136" s="181"/>
      <c r="GDS136" s="181"/>
      <c r="GDT136" s="239"/>
      <c r="GDU136" s="181"/>
      <c r="GDV136" s="181"/>
      <c r="GDW136" s="239"/>
      <c r="GDX136" s="181"/>
      <c r="GDY136" s="181"/>
      <c r="GDZ136" s="239"/>
      <c r="GEA136" s="181"/>
      <c r="GEB136" s="181"/>
      <c r="GEC136" s="239"/>
      <c r="GED136" s="181"/>
      <c r="GEE136" s="181"/>
      <c r="GEF136" s="239"/>
      <c r="GEG136" s="181"/>
      <c r="GEH136" s="181"/>
      <c r="GEI136" s="239"/>
      <c r="GEJ136" s="181"/>
      <c r="GEK136" s="181"/>
      <c r="GEL136" s="239"/>
      <c r="GEM136" s="181"/>
      <c r="GEN136" s="181"/>
      <c r="GEO136" s="239"/>
      <c r="GEP136" s="181"/>
      <c r="GEQ136" s="181"/>
      <c r="GER136" s="239"/>
      <c r="GES136" s="181"/>
      <c r="GET136" s="181"/>
      <c r="GEU136" s="239"/>
      <c r="GEV136" s="181"/>
      <c r="GEW136" s="181"/>
      <c r="GEX136" s="239"/>
      <c r="GEY136" s="181"/>
      <c r="GEZ136" s="181"/>
      <c r="GFA136" s="239"/>
      <c r="GFB136" s="181"/>
      <c r="GFC136" s="181"/>
      <c r="GFD136" s="239"/>
      <c r="GFE136" s="181"/>
      <c r="GFF136" s="181"/>
      <c r="GFG136" s="239"/>
      <c r="GFH136" s="181"/>
      <c r="GFI136" s="181"/>
      <c r="GFJ136" s="239"/>
      <c r="GFK136" s="181"/>
      <c r="GFL136" s="181"/>
      <c r="GFM136" s="239"/>
      <c r="GFN136" s="181"/>
      <c r="GFO136" s="181"/>
      <c r="GFP136" s="239"/>
      <c r="GFQ136" s="181"/>
      <c r="GFR136" s="181"/>
      <c r="GFS136" s="239"/>
      <c r="GFT136" s="181"/>
      <c r="GFU136" s="181"/>
      <c r="GFV136" s="239"/>
      <c r="GFW136" s="181"/>
      <c r="GFX136" s="181"/>
      <c r="GFY136" s="239"/>
      <c r="GFZ136" s="181"/>
      <c r="GGA136" s="181"/>
      <c r="GGB136" s="239"/>
      <c r="GGC136" s="181"/>
      <c r="GGD136" s="181"/>
      <c r="GGE136" s="239"/>
      <c r="GGF136" s="181"/>
      <c r="GGG136" s="181"/>
      <c r="GGH136" s="239"/>
      <c r="GGI136" s="181"/>
      <c r="GGJ136" s="181"/>
      <c r="GGK136" s="239"/>
      <c r="GGL136" s="181"/>
      <c r="GGM136" s="181"/>
      <c r="GGN136" s="239"/>
      <c r="GGO136" s="181"/>
      <c r="GGP136" s="181"/>
      <c r="GGQ136" s="239"/>
      <c r="GGR136" s="181"/>
      <c r="GGS136" s="181"/>
      <c r="GGT136" s="239"/>
      <c r="GGU136" s="181"/>
      <c r="GGV136" s="181"/>
      <c r="GGW136" s="239"/>
      <c r="GGX136" s="181"/>
      <c r="GGY136" s="181"/>
      <c r="GGZ136" s="239"/>
      <c r="GHA136" s="181"/>
      <c r="GHB136" s="181"/>
      <c r="GHC136" s="239"/>
      <c r="GHD136" s="181"/>
      <c r="GHE136" s="181"/>
      <c r="GHF136" s="239"/>
      <c r="GHG136" s="181"/>
      <c r="GHH136" s="181"/>
      <c r="GHI136" s="239"/>
      <c r="GHJ136" s="181"/>
      <c r="GHK136" s="181"/>
      <c r="GHL136" s="239"/>
      <c r="GHM136" s="181"/>
      <c r="GHN136" s="181"/>
      <c r="GHO136" s="239"/>
      <c r="GHP136" s="181"/>
      <c r="GHQ136" s="181"/>
      <c r="GHR136" s="239"/>
      <c r="GHS136" s="181"/>
      <c r="GHT136" s="181"/>
      <c r="GHU136" s="239"/>
      <c r="GHV136" s="181"/>
      <c r="GHW136" s="181"/>
      <c r="GHX136" s="239"/>
      <c r="GHY136" s="181"/>
      <c r="GHZ136" s="181"/>
      <c r="GIA136" s="239"/>
      <c r="GIB136" s="181"/>
      <c r="GIC136" s="181"/>
      <c r="GID136" s="239"/>
      <c r="GIE136" s="181"/>
      <c r="GIF136" s="181"/>
      <c r="GIG136" s="239"/>
      <c r="GIH136" s="181"/>
      <c r="GII136" s="181"/>
      <c r="GIJ136" s="239"/>
      <c r="GIK136" s="181"/>
      <c r="GIL136" s="181"/>
      <c r="GIM136" s="239"/>
      <c r="GIN136" s="181"/>
      <c r="GIO136" s="181"/>
      <c r="GIP136" s="239"/>
      <c r="GIQ136" s="181"/>
      <c r="GIR136" s="181"/>
      <c r="GIS136" s="239"/>
      <c r="GIT136" s="181"/>
      <c r="GIU136" s="181"/>
      <c r="GIV136" s="239"/>
      <c r="GIW136" s="181"/>
      <c r="GIX136" s="181"/>
      <c r="GIY136" s="239"/>
      <c r="GIZ136" s="181"/>
      <c r="GJA136" s="181"/>
      <c r="GJB136" s="239"/>
      <c r="GJC136" s="181"/>
      <c r="GJD136" s="181"/>
      <c r="GJE136" s="239"/>
      <c r="GJF136" s="181"/>
      <c r="GJG136" s="181"/>
      <c r="GJH136" s="239"/>
      <c r="GJI136" s="181"/>
      <c r="GJJ136" s="181"/>
      <c r="GJK136" s="239"/>
      <c r="GJL136" s="181"/>
      <c r="GJM136" s="181"/>
      <c r="GJN136" s="239"/>
      <c r="GJO136" s="181"/>
      <c r="GJP136" s="181"/>
      <c r="GJQ136" s="239"/>
      <c r="GJR136" s="181"/>
      <c r="GJS136" s="181"/>
      <c r="GJT136" s="239"/>
      <c r="GJU136" s="181"/>
      <c r="GJV136" s="181"/>
      <c r="GJW136" s="239"/>
      <c r="GJX136" s="181"/>
      <c r="GJY136" s="181"/>
      <c r="GJZ136" s="239"/>
      <c r="GKA136" s="181"/>
      <c r="GKB136" s="181"/>
      <c r="GKC136" s="239"/>
      <c r="GKD136" s="181"/>
      <c r="GKE136" s="181"/>
      <c r="GKF136" s="239"/>
      <c r="GKG136" s="181"/>
      <c r="GKH136" s="181"/>
      <c r="GKI136" s="239"/>
      <c r="GKJ136" s="181"/>
      <c r="GKK136" s="181"/>
      <c r="GKL136" s="239"/>
      <c r="GKM136" s="181"/>
      <c r="GKN136" s="181"/>
      <c r="GKO136" s="239"/>
      <c r="GKP136" s="181"/>
      <c r="GKQ136" s="181"/>
      <c r="GKR136" s="239"/>
      <c r="GKS136" s="181"/>
      <c r="GKT136" s="181"/>
      <c r="GKU136" s="239"/>
      <c r="GKV136" s="181"/>
      <c r="GKW136" s="181"/>
      <c r="GKX136" s="239"/>
      <c r="GKY136" s="181"/>
      <c r="GKZ136" s="181"/>
      <c r="GLA136" s="239"/>
      <c r="GLB136" s="181"/>
      <c r="GLC136" s="181"/>
      <c r="GLD136" s="239"/>
      <c r="GLE136" s="181"/>
      <c r="GLF136" s="181"/>
      <c r="GLG136" s="239"/>
      <c r="GLH136" s="181"/>
      <c r="GLI136" s="181"/>
      <c r="GLJ136" s="239"/>
      <c r="GLK136" s="181"/>
      <c r="GLL136" s="181"/>
      <c r="GLM136" s="239"/>
      <c r="GLN136" s="181"/>
      <c r="GLO136" s="181"/>
      <c r="GLP136" s="239"/>
      <c r="GLQ136" s="181"/>
      <c r="GLR136" s="181"/>
      <c r="GLS136" s="239"/>
      <c r="GLT136" s="181"/>
      <c r="GLU136" s="181"/>
      <c r="GLV136" s="239"/>
      <c r="GLW136" s="181"/>
      <c r="GLX136" s="181"/>
      <c r="GLY136" s="239"/>
      <c r="GLZ136" s="181"/>
      <c r="GMA136" s="181"/>
      <c r="GMB136" s="239"/>
      <c r="GMC136" s="181"/>
      <c r="GMD136" s="181"/>
      <c r="GME136" s="239"/>
      <c r="GMF136" s="181"/>
      <c r="GMG136" s="181"/>
      <c r="GMH136" s="239"/>
      <c r="GMI136" s="181"/>
      <c r="GMJ136" s="181"/>
      <c r="GMK136" s="239"/>
      <c r="GML136" s="181"/>
      <c r="GMM136" s="181"/>
      <c r="GMN136" s="239"/>
      <c r="GMO136" s="181"/>
      <c r="GMP136" s="181"/>
      <c r="GMQ136" s="239"/>
      <c r="GMR136" s="181"/>
      <c r="GMS136" s="181"/>
      <c r="GMT136" s="239"/>
      <c r="GMU136" s="181"/>
      <c r="GMV136" s="181"/>
      <c r="GMW136" s="239"/>
      <c r="GMX136" s="181"/>
      <c r="GMY136" s="181"/>
      <c r="GMZ136" s="239"/>
      <c r="GNA136" s="181"/>
      <c r="GNB136" s="181"/>
      <c r="GNC136" s="239"/>
      <c r="GND136" s="181"/>
      <c r="GNE136" s="181"/>
      <c r="GNF136" s="239"/>
      <c r="GNG136" s="181"/>
      <c r="GNH136" s="181"/>
      <c r="GNI136" s="239"/>
      <c r="GNJ136" s="181"/>
      <c r="GNK136" s="181"/>
      <c r="GNL136" s="239"/>
      <c r="GNM136" s="181"/>
      <c r="GNN136" s="181"/>
      <c r="GNO136" s="239"/>
      <c r="GNP136" s="181"/>
      <c r="GNQ136" s="181"/>
      <c r="GNR136" s="239"/>
      <c r="GNS136" s="181"/>
      <c r="GNT136" s="181"/>
      <c r="GNU136" s="239"/>
      <c r="GNV136" s="181"/>
      <c r="GNW136" s="181"/>
      <c r="GNX136" s="239"/>
      <c r="GNY136" s="181"/>
      <c r="GNZ136" s="181"/>
      <c r="GOA136" s="239"/>
      <c r="GOB136" s="181"/>
      <c r="GOC136" s="181"/>
      <c r="GOD136" s="239"/>
      <c r="GOE136" s="181"/>
      <c r="GOF136" s="181"/>
      <c r="GOG136" s="239"/>
      <c r="GOH136" s="181"/>
      <c r="GOI136" s="181"/>
      <c r="GOJ136" s="239"/>
      <c r="GOK136" s="181"/>
      <c r="GOL136" s="181"/>
      <c r="GOM136" s="239"/>
      <c r="GON136" s="181"/>
      <c r="GOO136" s="181"/>
      <c r="GOP136" s="239"/>
      <c r="GOQ136" s="181"/>
      <c r="GOR136" s="181"/>
      <c r="GOS136" s="239"/>
      <c r="GOT136" s="181"/>
      <c r="GOU136" s="181"/>
      <c r="GOV136" s="239"/>
      <c r="GOW136" s="181"/>
      <c r="GOX136" s="181"/>
      <c r="GOY136" s="239"/>
      <c r="GOZ136" s="181"/>
      <c r="GPA136" s="181"/>
      <c r="GPB136" s="239"/>
      <c r="GPC136" s="181"/>
      <c r="GPD136" s="181"/>
      <c r="GPE136" s="239"/>
      <c r="GPF136" s="181"/>
      <c r="GPG136" s="181"/>
      <c r="GPH136" s="239"/>
      <c r="GPI136" s="181"/>
      <c r="GPJ136" s="181"/>
      <c r="GPK136" s="239"/>
      <c r="GPL136" s="181"/>
      <c r="GPM136" s="181"/>
      <c r="GPN136" s="239"/>
      <c r="GPO136" s="181"/>
      <c r="GPP136" s="181"/>
      <c r="GPQ136" s="239"/>
      <c r="GPR136" s="181"/>
      <c r="GPS136" s="181"/>
      <c r="GPT136" s="239"/>
      <c r="GPU136" s="181"/>
      <c r="GPV136" s="181"/>
      <c r="GPW136" s="239"/>
      <c r="GPX136" s="181"/>
      <c r="GPY136" s="181"/>
      <c r="GPZ136" s="239"/>
      <c r="GQA136" s="181"/>
      <c r="GQB136" s="181"/>
      <c r="GQC136" s="239"/>
      <c r="GQD136" s="181"/>
      <c r="GQE136" s="181"/>
      <c r="GQF136" s="239"/>
      <c r="GQG136" s="181"/>
      <c r="GQH136" s="181"/>
      <c r="GQI136" s="239"/>
      <c r="GQJ136" s="181"/>
      <c r="GQK136" s="181"/>
      <c r="GQL136" s="239"/>
      <c r="GQM136" s="181"/>
      <c r="GQN136" s="181"/>
      <c r="GQO136" s="239"/>
      <c r="GQP136" s="181"/>
      <c r="GQQ136" s="181"/>
      <c r="GQR136" s="239"/>
      <c r="GQS136" s="181"/>
      <c r="GQT136" s="181"/>
      <c r="GQU136" s="239"/>
      <c r="GQV136" s="181"/>
      <c r="GQW136" s="181"/>
      <c r="GQX136" s="239"/>
      <c r="GQY136" s="181"/>
      <c r="GQZ136" s="181"/>
      <c r="GRA136" s="239"/>
      <c r="GRB136" s="181"/>
      <c r="GRC136" s="181"/>
      <c r="GRD136" s="239"/>
      <c r="GRE136" s="181"/>
      <c r="GRF136" s="181"/>
      <c r="GRG136" s="239"/>
      <c r="GRH136" s="181"/>
      <c r="GRI136" s="181"/>
      <c r="GRJ136" s="239"/>
      <c r="GRK136" s="181"/>
      <c r="GRL136" s="181"/>
      <c r="GRM136" s="239"/>
      <c r="GRN136" s="181"/>
      <c r="GRO136" s="181"/>
      <c r="GRP136" s="239"/>
      <c r="GRQ136" s="181"/>
      <c r="GRR136" s="181"/>
      <c r="GRS136" s="239"/>
      <c r="GRT136" s="181"/>
      <c r="GRU136" s="181"/>
      <c r="GRV136" s="239"/>
      <c r="GRW136" s="181"/>
      <c r="GRX136" s="181"/>
      <c r="GRY136" s="239"/>
      <c r="GRZ136" s="181"/>
      <c r="GSA136" s="181"/>
      <c r="GSB136" s="239"/>
      <c r="GSC136" s="181"/>
      <c r="GSD136" s="181"/>
      <c r="GSE136" s="239"/>
      <c r="GSF136" s="181"/>
      <c r="GSG136" s="181"/>
      <c r="GSH136" s="239"/>
      <c r="GSI136" s="181"/>
      <c r="GSJ136" s="181"/>
      <c r="GSK136" s="239"/>
      <c r="GSL136" s="181"/>
      <c r="GSM136" s="181"/>
      <c r="GSN136" s="239"/>
      <c r="GSO136" s="181"/>
      <c r="GSP136" s="181"/>
      <c r="GSQ136" s="239"/>
      <c r="GSR136" s="181"/>
      <c r="GSS136" s="181"/>
      <c r="GST136" s="239"/>
      <c r="GSU136" s="181"/>
      <c r="GSV136" s="181"/>
      <c r="GSW136" s="239"/>
      <c r="GSX136" s="181"/>
      <c r="GSY136" s="181"/>
      <c r="GSZ136" s="239"/>
      <c r="GTA136" s="181"/>
      <c r="GTB136" s="181"/>
      <c r="GTC136" s="239"/>
      <c r="GTD136" s="181"/>
      <c r="GTE136" s="181"/>
      <c r="GTF136" s="239"/>
      <c r="GTG136" s="181"/>
      <c r="GTH136" s="181"/>
      <c r="GTI136" s="239"/>
      <c r="GTJ136" s="181"/>
      <c r="GTK136" s="181"/>
      <c r="GTL136" s="239"/>
      <c r="GTM136" s="181"/>
      <c r="GTN136" s="181"/>
      <c r="GTO136" s="239"/>
      <c r="GTP136" s="181"/>
      <c r="GTQ136" s="181"/>
      <c r="GTR136" s="239"/>
      <c r="GTS136" s="181"/>
      <c r="GTT136" s="181"/>
      <c r="GTU136" s="239"/>
      <c r="GTV136" s="181"/>
      <c r="GTW136" s="181"/>
      <c r="GTX136" s="239"/>
      <c r="GTY136" s="181"/>
      <c r="GTZ136" s="181"/>
      <c r="GUA136" s="239"/>
      <c r="GUB136" s="181"/>
      <c r="GUC136" s="181"/>
      <c r="GUD136" s="239"/>
      <c r="GUE136" s="181"/>
      <c r="GUF136" s="181"/>
      <c r="GUG136" s="239"/>
      <c r="GUH136" s="181"/>
      <c r="GUI136" s="181"/>
      <c r="GUJ136" s="239"/>
      <c r="GUK136" s="181"/>
      <c r="GUL136" s="181"/>
      <c r="GUM136" s="239"/>
      <c r="GUN136" s="181"/>
      <c r="GUO136" s="181"/>
      <c r="GUP136" s="239"/>
      <c r="GUQ136" s="181"/>
      <c r="GUR136" s="181"/>
      <c r="GUS136" s="239"/>
      <c r="GUT136" s="181"/>
      <c r="GUU136" s="181"/>
      <c r="GUV136" s="239"/>
      <c r="GUW136" s="181"/>
      <c r="GUX136" s="181"/>
      <c r="GUY136" s="239"/>
      <c r="GUZ136" s="181"/>
      <c r="GVA136" s="181"/>
      <c r="GVB136" s="239"/>
      <c r="GVC136" s="181"/>
      <c r="GVD136" s="181"/>
      <c r="GVE136" s="239"/>
      <c r="GVF136" s="181"/>
      <c r="GVG136" s="181"/>
      <c r="GVH136" s="239"/>
      <c r="GVI136" s="181"/>
      <c r="GVJ136" s="181"/>
      <c r="GVK136" s="239"/>
      <c r="GVL136" s="181"/>
      <c r="GVM136" s="181"/>
      <c r="GVN136" s="239"/>
      <c r="GVO136" s="181"/>
      <c r="GVP136" s="181"/>
      <c r="GVQ136" s="239"/>
      <c r="GVR136" s="181"/>
      <c r="GVS136" s="181"/>
      <c r="GVT136" s="239"/>
      <c r="GVU136" s="181"/>
      <c r="GVV136" s="181"/>
      <c r="GVW136" s="239"/>
      <c r="GVX136" s="181"/>
      <c r="GVY136" s="181"/>
      <c r="GVZ136" s="239"/>
      <c r="GWA136" s="181"/>
      <c r="GWB136" s="181"/>
      <c r="GWC136" s="239"/>
      <c r="GWD136" s="181"/>
      <c r="GWE136" s="181"/>
      <c r="GWF136" s="239"/>
      <c r="GWG136" s="181"/>
      <c r="GWH136" s="181"/>
      <c r="GWI136" s="239"/>
      <c r="GWJ136" s="181"/>
      <c r="GWK136" s="181"/>
      <c r="GWL136" s="239"/>
      <c r="GWM136" s="181"/>
      <c r="GWN136" s="181"/>
      <c r="GWO136" s="239"/>
      <c r="GWP136" s="181"/>
      <c r="GWQ136" s="181"/>
      <c r="GWR136" s="239"/>
      <c r="GWS136" s="181"/>
      <c r="GWT136" s="181"/>
      <c r="GWU136" s="239"/>
      <c r="GWV136" s="181"/>
      <c r="GWW136" s="181"/>
      <c r="GWX136" s="239"/>
      <c r="GWY136" s="181"/>
      <c r="GWZ136" s="181"/>
      <c r="GXA136" s="239"/>
      <c r="GXB136" s="181"/>
      <c r="GXC136" s="181"/>
      <c r="GXD136" s="239"/>
      <c r="GXE136" s="181"/>
      <c r="GXF136" s="181"/>
      <c r="GXG136" s="239"/>
      <c r="GXH136" s="181"/>
      <c r="GXI136" s="181"/>
      <c r="GXJ136" s="239"/>
      <c r="GXK136" s="181"/>
      <c r="GXL136" s="181"/>
      <c r="GXM136" s="239"/>
      <c r="GXN136" s="181"/>
      <c r="GXO136" s="181"/>
      <c r="GXP136" s="239"/>
      <c r="GXQ136" s="181"/>
      <c r="GXR136" s="181"/>
      <c r="GXS136" s="239"/>
      <c r="GXT136" s="181"/>
      <c r="GXU136" s="181"/>
      <c r="GXV136" s="239"/>
      <c r="GXW136" s="181"/>
      <c r="GXX136" s="181"/>
      <c r="GXY136" s="239"/>
      <c r="GXZ136" s="181"/>
      <c r="GYA136" s="181"/>
      <c r="GYB136" s="239"/>
      <c r="GYC136" s="181"/>
      <c r="GYD136" s="181"/>
      <c r="GYE136" s="239"/>
      <c r="GYF136" s="181"/>
      <c r="GYG136" s="181"/>
      <c r="GYH136" s="239"/>
      <c r="GYI136" s="181"/>
      <c r="GYJ136" s="181"/>
      <c r="GYK136" s="239"/>
      <c r="GYL136" s="181"/>
      <c r="GYM136" s="181"/>
      <c r="GYN136" s="239"/>
      <c r="GYO136" s="181"/>
      <c r="GYP136" s="181"/>
      <c r="GYQ136" s="239"/>
      <c r="GYR136" s="181"/>
      <c r="GYS136" s="181"/>
      <c r="GYT136" s="239"/>
      <c r="GYU136" s="181"/>
      <c r="GYV136" s="181"/>
      <c r="GYW136" s="239"/>
      <c r="GYX136" s="181"/>
      <c r="GYY136" s="181"/>
      <c r="GYZ136" s="239"/>
      <c r="GZA136" s="181"/>
      <c r="GZB136" s="181"/>
      <c r="GZC136" s="239"/>
      <c r="GZD136" s="181"/>
      <c r="GZE136" s="181"/>
      <c r="GZF136" s="239"/>
      <c r="GZG136" s="181"/>
      <c r="GZH136" s="181"/>
      <c r="GZI136" s="239"/>
      <c r="GZJ136" s="181"/>
      <c r="GZK136" s="181"/>
      <c r="GZL136" s="239"/>
      <c r="GZM136" s="181"/>
      <c r="GZN136" s="181"/>
      <c r="GZO136" s="239"/>
      <c r="GZP136" s="181"/>
      <c r="GZQ136" s="181"/>
      <c r="GZR136" s="239"/>
      <c r="GZS136" s="181"/>
      <c r="GZT136" s="181"/>
      <c r="GZU136" s="239"/>
      <c r="GZV136" s="181"/>
      <c r="GZW136" s="181"/>
      <c r="GZX136" s="239"/>
      <c r="GZY136" s="181"/>
      <c r="GZZ136" s="181"/>
      <c r="HAA136" s="239"/>
      <c r="HAB136" s="181"/>
      <c r="HAC136" s="181"/>
      <c r="HAD136" s="239"/>
      <c r="HAE136" s="181"/>
      <c r="HAF136" s="181"/>
      <c r="HAG136" s="239"/>
      <c r="HAH136" s="181"/>
      <c r="HAI136" s="181"/>
      <c r="HAJ136" s="239"/>
      <c r="HAK136" s="181"/>
      <c r="HAL136" s="181"/>
      <c r="HAM136" s="239"/>
      <c r="HAN136" s="181"/>
      <c r="HAO136" s="181"/>
      <c r="HAP136" s="239"/>
      <c r="HAQ136" s="181"/>
      <c r="HAR136" s="181"/>
      <c r="HAS136" s="239"/>
      <c r="HAT136" s="181"/>
      <c r="HAU136" s="181"/>
      <c r="HAV136" s="239"/>
      <c r="HAW136" s="181"/>
      <c r="HAX136" s="181"/>
      <c r="HAY136" s="239"/>
      <c r="HAZ136" s="181"/>
      <c r="HBA136" s="181"/>
      <c r="HBB136" s="239"/>
      <c r="HBC136" s="181"/>
      <c r="HBD136" s="181"/>
      <c r="HBE136" s="239"/>
      <c r="HBF136" s="181"/>
      <c r="HBG136" s="181"/>
      <c r="HBH136" s="239"/>
      <c r="HBI136" s="181"/>
      <c r="HBJ136" s="181"/>
      <c r="HBK136" s="239"/>
      <c r="HBL136" s="181"/>
      <c r="HBM136" s="181"/>
      <c r="HBN136" s="239"/>
      <c r="HBO136" s="181"/>
      <c r="HBP136" s="181"/>
      <c r="HBQ136" s="239"/>
      <c r="HBR136" s="181"/>
      <c r="HBS136" s="181"/>
      <c r="HBT136" s="239"/>
      <c r="HBU136" s="181"/>
      <c r="HBV136" s="181"/>
      <c r="HBW136" s="239"/>
      <c r="HBX136" s="181"/>
      <c r="HBY136" s="181"/>
      <c r="HBZ136" s="239"/>
      <c r="HCA136" s="181"/>
      <c r="HCB136" s="181"/>
      <c r="HCC136" s="239"/>
      <c r="HCD136" s="181"/>
      <c r="HCE136" s="181"/>
      <c r="HCF136" s="239"/>
      <c r="HCG136" s="181"/>
      <c r="HCH136" s="181"/>
      <c r="HCI136" s="239"/>
      <c r="HCJ136" s="181"/>
      <c r="HCK136" s="181"/>
      <c r="HCL136" s="239"/>
      <c r="HCM136" s="181"/>
      <c r="HCN136" s="181"/>
      <c r="HCO136" s="239"/>
      <c r="HCP136" s="181"/>
      <c r="HCQ136" s="181"/>
      <c r="HCR136" s="239"/>
      <c r="HCS136" s="181"/>
      <c r="HCT136" s="181"/>
      <c r="HCU136" s="239"/>
      <c r="HCV136" s="181"/>
      <c r="HCW136" s="181"/>
      <c r="HCX136" s="239"/>
      <c r="HCY136" s="181"/>
      <c r="HCZ136" s="181"/>
      <c r="HDA136" s="239"/>
      <c r="HDB136" s="181"/>
      <c r="HDC136" s="181"/>
      <c r="HDD136" s="239"/>
      <c r="HDE136" s="181"/>
      <c r="HDF136" s="181"/>
      <c r="HDG136" s="239"/>
      <c r="HDH136" s="181"/>
      <c r="HDI136" s="181"/>
      <c r="HDJ136" s="239"/>
      <c r="HDK136" s="181"/>
      <c r="HDL136" s="181"/>
      <c r="HDM136" s="239"/>
      <c r="HDN136" s="181"/>
      <c r="HDO136" s="181"/>
      <c r="HDP136" s="239"/>
      <c r="HDQ136" s="181"/>
      <c r="HDR136" s="181"/>
      <c r="HDS136" s="239"/>
      <c r="HDT136" s="181"/>
      <c r="HDU136" s="181"/>
      <c r="HDV136" s="239"/>
      <c r="HDW136" s="181"/>
      <c r="HDX136" s="181"/>
      <c r="HDY136" s="239"/>
      <c r="HDZ136" s="181"/>
      <c r="HEA136" s="181"/>
      <c r="HEB136" s="239"/>
      <c r="HEC136" s="181"/>
      <c r="HED136" s="181"/>
      <c r="HEE136" s="239"/>
      <c r="HEF136" s="181"/>
      <c r="HEG136" s="181"/>
      <c r="HEH136" s="239"/>
      <c r="HEI136" s="181"/>
      <c r="HEJ136" s="181"/>
      <c r="HEK136" s="239"/>
      <c r="HEL136" s="181"/>
      <c r="HEM136" s="181"/>
      <c r="HEN136" s="239"/>
      <c r="HEO136" s="181"/>
      <c r="HEP136" s="181"/>
      <c r="HEQ136" s="239"/>
      <c r="HER136" s="181"/>
      <c r="HES136" s="181"/>
      <c r="HET136" s="239"/>
      <c r="HEU136" s="181"/>
      <c r="HEV136" s="181"/>
      <c r="HEW136" s="239"/>
      <c r="HEX136" s="181"/>
      <c r="HEY136" s="181"/>
      <c r="HEZ136" s="239"/>
      <c r="HFA136" s="181"/>
      <c r="HFB136" s="181"/>
      <c r="HFC136" s="239"/>
      <c r="HFD136" s="181"/>
      <c r="HFE136" s="181"/>
      <c r="HFF136" s="239"/>
      <c r="HFG136" s="181"/>
      <c r="HFH136" s="181"/>
      <c r="HFI136" s="239"/>
      <c r="HFJ136" s="181"/>
      <c r="HFK136" s="181"/>
      <c r="HFL136" s="239"/>
      <c r="HFM136" s="181"/>
      <c r="HFN136" s="181"/>
      <c r="HFO136" s="239"/>
      <c r="HFP136" s="181"/>
      <c r="HFQ136" s="181"/>
      <c r="HFR136" s="239"/>
      <c r="HFS136" s="181"/>
      <c r="HFT136" s="181"/>
      <c r="HFU136" s="239"/>
      <c r="HFV136" s="181"/>
      <c r="HFW136" s="181"/>
      <c r="HFX136" s="239"/>
      <c r="HFY136" s="181"/>
      <c r="HFZ136" s="181"/>
      <c r="HGA136" s="239"/>
      <c r="HGB136" s="181"/>
      <c r="HGC136" s="181"/>
      <c r="HGD136" s="239"/>
      <c r="HGE136" s="181"/>
      <c r="HGF136" s="181"/>
      <c r="HGG136" s="239"/>
      <c r="HGH136" s="181"/>
      <c r="HGI136" s="181"/>
      <c r="HGJ136" s="239"/>
      <c r="HGK136" s="181"/>
      <c r="HGL136" s="181"/>
      <c r="HGM136" s="239"/>
      <c r="HGN136" s="181"/>
      <c r="HGO136" s="181"/>
      <c r="HGP136" s="239"/>
      <c r="HGQ136" s="181"/>
      <c r="HGR136" s="181"/>
      <c r="HGS136" s="239"/>
      <c r="HGT136" s="181"/>
      <c r="HGU136" s="181"/>
      <c r="HGV136" s="239"/>
      <c r="HGW136" s="181"/>
      <c r="HGX136" s="181"/>
      <c r="HGY136" s="239"/>
      <c r="HGZ136" s="181"/>
      <c r="HHA136" s="181"/>
      <c r="HHB136" s="239"/>
      <c r="HHC136" s="181"/>
      <c r="HHD136" s="181"/>
      <c r="HHE136" s="239"/>
      <c r="HHF136" s="181"/>
      <c r="HHG136" s="181"/>
      <c r="HHH136" s="239"/>
      <c r="HHI136" s="181"/>
      <c r="HHJ136" s="181"/>
      <c r="HHK136" s="239"/>
      <c r="HHL136" s="181"/>
      <c r="HHM136" s="181"/>
      <c r="HHN136" s="239"/>
      <c r="HHO136" s="181"/>
      <c r="HHP136" s="181"/>
      <c r="HHQ136" s="239"/>
      <c r="HHR136" s="181"/>
      <c r="HHS136" s="181"/>
      <c r="HHT136" s="239"/>
      <c r="HHU136" s="181"/>
      <c r="HHV136" s="181"/>
      <c r="HHW136" s="239"/>
      <c r="HHX136" s="181"/>
      <c r="HHY136" s="181"/>
      <c r="HHZ136" s="239"/>
      <c r="HIA136" s="181"/>
      <c r="HIB136" s="181"/>
      <c r="HIC136" s="239"/>
      <c r="HID136" s="181"/>
      <c r="HIE136" s="181"/>
      <c r="HIF136" s="239"/>
      <c r="HIG136" s="181"/>
      <c r="HIH136" s="181"/>
      <c r="HII136" s="239"/>
      <c r="HIJ136" s="181"/>
      <c r="HIK136" s="181"/>
      <c r="HIL136" s="239"/>
      <c r="HIM136" s="181"/>
      <c r="HIN136" s="181"/>
      <c r="HIO136" s="239"/>
      <c r="HIP136" s="181"/>
      <c r="HIQ136" s="181"/>
      <c r="HIR136" s="239"/>
      <c r="HIS136" s="181"/>
      <c r="HIT136" s="181"/>
      <c r="HIU136" s="239"/>
      <c r="HIV136" s="181"/>
      <c r="HIW136" s="181"/>
      <c r="HIX136" s="239"/>
      <c r="HIY136" s="181"/>
      <c r="HIZ136" s="181"/>
      <c r="HJA136" s="239"/>
      <c r="HJB136" s="181"/>
      <c r="HJC136" s="181"/>
      <c r="HJD136" s="239"/>
      <c r="HJE136" s="181"/>
      <c r="HJF136" s="181"/>
      <c r="HJG136" s="239"/>
      <c r="HJH136" s="181"/>
      <c r="HJI136" s="181"/>
      <c r="HJJ136" s="239"/>
      <c r="HJK136" s="181"/>
      <c r="HJL136" s="181"/>
      <c r="HJM136" s="239"/>
      <c r="HJN136" s="181"/>
      <c r="HJO136" s="181"/>
      <c r="HJP136" s="239"/>
      <c r="HJQ136" s="181"/>
      <c r="HJR136" s="181"/>
      <c r="HJS136" s="239"/>
      <c r="HJT136" s="181"/>
      <c r="HJU136" s="181"/>
      <c r="HJV136" s="239"/>
      <c r="HJW136" s="181"/>
      <c r="HJX136" s="181"/>
      <c r="HJY136" s="239"/>
      <c r="HJZ136" s="181"/>
      <c r="HKA136" s="181"/>
      <c r="HKB136" s="239"/>
      <c r="HKC136" s="181"/>
      <c r="HKD136" s="181"/>
      <c r="HKE136" s="239"/>
      <c r="HKF136" s="181"/>
      <c r="HKG136" s="181"/>
      <c r="HKH136" s="239"/>
      <c r="HKI136" s="181"/>
      <c r="HKJ136" s="181"/>
      <c r="HKK136" s="239"/>
      <c r="HKL136" s="181"/>
      <c r="HKM136" s="181"/>
      <c r="HKN136" s="239"/>
      <c r="HKO136" s="181"/>
      <c r="HKP136" s="181"/>
      <c r="HKQ136" s="239"/>
      <c r="HKR136" s="181"/>
      <c r="HKS136" s="181"/>
      <c r="HKT136" s="239"/>
      <c r="HKU136" s="181"/>
      <c r="HKV136" s="181"/>
      <c r="HKW136" s="239"/>
      <c r="HKX136" s="181"/>
      <c r="HKY136" s="181"/>
      <c r="HKZ136" s="239"/>
      <c r="HLA136" s="181"/>
      <c r="HLB136" s="181"/>
      <c r="HLC136" s="239"/>
      <c r="HLD136" s="181"/>
      <c r="HLE136" s="181"/>
      <c r="HLF136" s="239"/>
      <c r="HLG136" s="181"/>
      <c r="HLH136" s="181"/>
      <c r="HLI136" s="239"/>
      <c r="HLJ136" s="181"/>
      <c r="HLK136" s="181"/>
      <c r="HLL136" s="239"/>
      <c r="HLM136" s="181"/>
      <c r="HLN136" s="181"/>
      <c r="HLO136" s="239"/>
      <c r="HLP136" s="181"/>
      <c r="HLQ136" s="181"/>
      <c r="HLR136" s="239"/>
      <c r="HLS136" s="181"/>
      <c r="HLT136" s="181"/>
      <c r="HLU136" s="239"/>
      <c r="HLV136" s="181"/>
      <c r="HLW136" s="181"/>
      <c r="HLX136" s="239"/>
      <c r="HLY136" s="181"/>
      <c r="HLZ136" s="181"/>
      <c r="HMA136" s="239"/>
      <c r="HMB136" s="181"/>
      <c r="HMC136" s="181"/>
      <c r="HMD136" s="239"/>
      <c r="HME136" s="181"/>
      <c r="HMF136" s="181"/>
      <c r="HMG136" s="239"/>
      <c r="HMH136" s="181"/>
      <c r="HMI136" s="181"/>
      <c r="HMJ136" s="239"/>
      <c r="HMK136" s="181"/>
      <c r="HML136" s="181"/>
      <c r="HMM136" s="239"/>
      <c r="HMN136" s="181"/>
      <c r="HMO136" s="181"/>
      <c r="HMP136" s="239"/>
      <c r="HMQ136" s="181"/>
      <c r="HMR136" s="181"/>
      <c r="HMS136" s="239"/>
      <c r="HMT136" s="181"/>
      <c r="HMU136" s="181"/>
      <c r="HMV136" s="239"/>
      <c r="HMW136" s="181"/>
      <c r="HMX136" s="181"/>
      <c r="HMY136" s="239"/>
      <c r="HMZ136" s="181"/>
      <c r="HNA136" s="181"/>
      <c r="HNB136" s="239"/>
      <c r="HNC136" s="181"/>
      <c r="HND136" s="181"/>
      <c r="HNE136" s="239"/>
      <c r="HNF136" s="181"/>
      <c r="HNG136" s="181"/>
      <c r="HNH136" s="239"/>
      <c r="HNI136" s="181"/>
      <c r="HNJ136" s="181"/>
      <c r="HNK136" s="239"/>
      <c r="HNL136" s="181"/>
      <c r="HNM136" s="181"/>
      <c r="HNN136" s="239"/>
      <c r="HNO136" s="181"/>
      <c r="HNP136" s="181"/>
      <c r="HNQ136" s="239"/>
      <c r="HNR136" s="181"/>
      <c r="HNS136" s="181"/>
      <c r="HNT136" s="239"/>
      <c r="HNU136" s="181"/>
      <c r="HNV136" s="181"/>
      <c r="HNW136" s="239"/>
      <c r="HNX136" s="181"/>
      <c r="HNY136" s="181"/>
      <c r="HNZ136" s="239"/>
      <c r="HOA136" s="181"/>
      <c r="HOB136" s="181"/>
      <c r="HOC136" s="239"/>
      <c r="HOD136" s="181"/>
      <c r="HOE136" s="181"/>
      <c r="HOF136" s="239"/>
      <c r="HOG136" s="181"/>
      <c r="HOH136" s="181"/>
      <c r="HOI136" s="239"/>
      <c r="HOJ136" s="181"/>
      <c r="HOK136" s="181"/>
      <c r="HOL136" s="239"/>
      <c r="HOM136" s="181"/>
      <c r="HON136" s="181"/>
      <c r="HOO136" s="239"/>
      <c r="HOP136" s="181"/>
      <c r="HOQ136" s="181"/>
      <c r="HOR136" s="239"/>
      <c r="HOS136" s="181"/>
      <c r="HOT136" s="181"/>
      <c r="HOU136" s="239"/>
      <c r="HOV136" s="181"/>
      <c r="HOW136" s="181"/>
      <c r="HOX136" s="239"/>
      <c r="HOY136" s="181"/>
      <c r="HOZ136" s="181"/>
      <c r="HPA136" s="239"/>
      <c r="HPB136" s="181"/>
      <c r="HPC136" s="181"/>
      <c r="HPD136" s="239"/>
      <c r="HPE136" s="181"/>
      <c r="HPF136" s="181"/>
      <c r="HPG136" s="239"/>
      <c r="HPH136" s="181"/>
      <c r="HPI136" s="181"/>
      <c r="HPJ136" s="239"/>
      <c r="HPK136" s="181"/>
      <c r="HPL136" s="181"/>
      <c r="HPM136" s="239"/>
      <c r="HPN136" s="181"/>
      <c r="HPO136" s="181"/>
      <c r="HPP136" s="239"/>
      <c r="HPQ136" s="181"/>
      <c r="HPR136" s="181"/>
      <c r="HPS136" s="239"/>
      <c r="HPT136" s="181"/>
      <c r="HPU136" s="181"/>
      <c r="HPV136" s="239"/>
      <c r="HPW136" s="181"/>
      <c r="HPX136" s="181"/>
      <c r="HPY136" s="239"/>
      <c r="HPZ136" s="181"/>
      <c r="HQA136" s="181"/>
      <c r="HQB136" s="239"/>
      <c r="HQC136" s="181"/>
      <c r="HQD136" s="181"/>
      <c r="HQE136" s="239"/>
      <c r="HQF136" s="181"/>
      <c r="HQG136" s="181"/>
      <c r="HQH136" s="239"/>
      <c r="HQI136" s="181"/>
      <c r="HQJ136" s="181"/>
      <c r="HQK136" s="239"/>
      <c r="HQL136" s="181"/>
      <c r="HQM136" s="181"/>
      <c r="HQN136" s="239"/>
      <c r="HQO136" s="181"/>
      <c r="HQP136" s="181"/>
      <c r="HQQ136" s="239"/>
      <c r="HQR136" s="181"/>
      <c r="HQS136" s="181"/>
      <c r="HQT136" s="239"/>
      <c r="HQU136" s="181"/>
      <c r="HQV136" s="181"/>
      <c r="HQW136" s="239"/>
      <c r="HQX136" s="181"/>
      <c r="HQY136" s="181"/>
      <c r="HQZ136" s="239"/>
      <c r="HRA136" s="181"/>
      <c r="HRB136" s="181"/>
      <c r="HRC136" s="239"/>
      <c r="HRD136" s="181"/>
      <c r="HRE136" s="181"/>
      <c r="HRF136" s="239"/>
      <c r="HRG136" s="181"/>
      <c r="HRH136" s="181"/>
      <c r="HRI136" s="239"/>
      <c r="HRJ136" s="181"/>
      <c r="HRK136" s="181"/>
      <c r="HRL136" s="239"/>
      <c r="HRM136" s="181"/>
      <c r="HRN136" s="181"/>
      <c r="HRO136" s="239"/>
      <c r="HRP136" s="181"/>
      <c r="HRQ136" s="181"/>
      <c r="HRR136" s="239"/>
      <c r="HRS136" s="181"/>
      <c r="HRT136" s="181"/>
      <c r="HRU136" s="239"/>
      <c r="HRV136" s="181"/>
      <c r="HRW136" s="181"/>
      <c r="HRX136" s="239"/>
      <c r="HRY136" s="181"/>
      <c r="HRZ136" s="181"/>
      <c r="HSA136" s="239"/>
      <c r="HSB136" s="181"/>
      <c r="HSC136" s="181"/>
      <c r="HSD136" s="239"/>
      <c r="HSE136" s="181"/>
      <c r="HSF136" s="181"/>
      <c r="HSG136" s="239"/>
      <c r="HSH136" s="181"/>
      <c r="HSI136" s="181"/>
      <c r="HSJ136" s="239"/>
      <c r="HSK136" s="181"/>
      <c r="HSL136" s="181"/>
      <c r="HSM136" s="239"/>
      <c r="HSN136" s="181"/>
      <c r="HSO136" s="181"/>
      <c r="HSP136" s="239"/>
      <c r="HSQ136" s="181"/>
      <c r="HSR136" s="181"/>
      <c r="HSS136" s="239"/>
      <c r="HST136" s="181"/>
      <c r="HSU136" s="181"/>
      <c r="HSV136" s="239"/>
      <c r="HSW136" s="181"/>
      <c r="HSX136" s="181"/>
      <c r="HSY136" s="239"/>
      <c r="HSZ136" s="181"/>
      <c r="HTA136" s="181"/>
      <c r="HTB136" s="239"/>
      <c r="HTC136" s="181"/>
      <c r="HTD136" s="181"/>
      <c r="HTE136" s="239"/>
      <c r="HTF136" s="181"/>
      <c r="HTG136" s="181"/>
      <c r="HTH136" s="239"/>
      <c r="HTI136" s="181"/>
      <c r="HTJ136" s="181"/>
      <c r="HTK136" s="239"/>
      <c r="HTL136" s="181"/>
      <c r="HTM136" s="181"/>
      <c r="HTN136" s="239"/>
      <c r="HTO136" s="181"/>
      <c r="HTP136" s="181"/>
      <c r="HTQ136" s="239"/>
      <c r="HTR136" s="181"/>
      <c r="HTS136" s="181"/>
      <c r="HTT136" s="239"/>
      <c r="HTU136" s="181"/>
      <c r="HTV136" s="181"/>
      <c r="HTW136" s="239"/>
      <c r="HTX136" s="181"/>
      <c r="HTY136" s="181"/>
      <c r="HTZ136" s="239"/>
      <c r="HUA136" s="181"/>
      <c r="HUB136" s="181"/>
      <c r="HUC136" s="239"/>
      <c r="HUD136" s="181"/>
      <c r="HUE136" s="181"/>
      <c r="HUF136" s="239"/>
      <c r="HUG136" s="181"/>
      <c r="HUH136" s="181"/>
      <c r="HUI136" s="239"/>
      <c r="HUJ136" s="181"/>
      <c r="HUK136" s="181"/>
      <c r="HUL136" s="239"/>
      <c r="HUM136" s="181"/>
      <c r="HUN136" s="181"/>
      <c r="HUO136" s="239"/>
      <c r="HUP136" s="181"/>
      <c r="HUQ136" s="181"/>
      <c r="HUR136" s="239"/>
      <c r="HUS136" s="181"/>
      <c r="HUT136" s="181"/>
      <c r="HUU136" s="239"/>
      <c r="HUV136" s="181"/>
      <c r="HUW136" s="181"/>
      <c r="HUX136" s="239"/>
      <c r="HUY136" s="181"/>
      <c r="HUZ136" s="181"/>
      <c r="HVA136" s="239"/>
      <c r="HVB136" s="181"/>
      <c r="HVC136" s="181"/>
      <c r="HVD136" s="239"/>
      <c r="HVE136" s="181"/>
      <c r="HVF136" s="181"/>
      <c r="HVG136" s="239"/>
      <c r="HVH136" s="181"/>
      <c r="HVI136" s="181"/>
      <c r="HVJ136" s="239"/>
      <c r="HVK136" s="181"/>
      <c r="HVL136" s="181"/>
      <c r="HVM136" s="239"/>
      <c r="HVN136" s="181"/>
      <c r="HVO136" s="181"/>
      <c r="HVP136" s="239"/>
      <c r="HVQ136" s="181"/>
      <c r="HVR136" s="181"/>
      <c r="HVS136" s="239"/>
      <c r="HVT136" s="181"/>
      <c r="HVU136" s="181"/>
      <c r="HVV136" s="239"/>
      <c r="HVW136" s="181"/>
      <c r="HVX136" s="181"/>
      <c r="HVY136" s="239"/>
      <c r="HVZ136" s="181"/>
      <c r="HWA136" s="181"/>
      <c r="HWB136" s="239"/>
      <c r="HWC136" s="181"/>
      <c r="HWD136" s="181"/>
      <c r="HWE136" s="239"/>
      <c r="HWF136" s="181"/>
      <c r="HWG136" s="181"/>
      <c r="HWH136" s="239"/>
      <c r="HWI136" s="181"/>
      <c r="HWJ136" s="181"/>
      <c r="HWK136" s="239"/>
      <c r="HWL136" s="181"/>
      <c r="HWM136" s="181"/>
      <c r="HWN136" s="239"/>
      <c r="HWO136" s="181"/>
      <c r="HWP136" s="181"/>
      <c r="HWQ136" s="239"/>
      <c r="HWR136" s="181"/>
      <c r="HWS136" s="181"/>
      <c r="HWT136" s="239"/>
      <c r="HWU136" s="181"/>
      <c r="HWV136" s="181"/>
      <c r="HWW136" s="239"/>
      <c r="HWX136" s="181"/>
      <c r="HWY136" s="181"/>
      <c r="HWZ136" s="239"/>
      <c r="HXA136" s="181"/>
      <c r="HXB136" s="181"/>
      <c r="HXC136" s="239"/>
      <c r="HXD136" s="181"/>
      <c r="HXE136" s="181"/>
      <c r="HXF136" s="239"/>
      <c r="HXG136" s="181"/>
      <c r="HXH136" s="181"/>
      <c r="HXI136" s="239"/>
      <c r="HXJ136" s="181"/>
      <c r="HXK136" s="181"/>
      <c r="HXL136" s="239"/>
      <c r="HXM136" s="181"/>
      <c r="HXN136" s="181"/>
      <c r="HXO136" s="239"/>
      <c r="HXP136" s="181"/>
      <c r="HXQ136" s="181"/>
      <c r="HXR136" s="239"/>
      <c r="HXS136" s="181"/>
      <c r="HXT136" s="181"/>
      <c r="HXU136" s="239"/>
      <c r="HXV136" s="181"/>
      <c r="HXW136" s="181"/>
      <c r="HXX136" s="239"/>
      <c r="HXY136" s="181"/>
      <c r="HXZ136" s="181"/>
      <c r="HYA136" s="239"/>
      <c r="HYB136" s="181"/>
      <c r="HYC136" s="181"/>
      <c r="HYD136" s="239"/>
      <c r="HYE136" s="181"/>
      <c r="HYF136" s="181"/>
      <c r="HYG136" s="239"/>
      <c r="HYH136" s="181"/>
      <c r="HYI136" s="181"/>
      <c r="HYJ136" s="239"/>
      <c r="HYK136" s="181"/>
      <c r="HYL136" s="181"/>
      <c r="HYM136" s="239"/>
      <c r="HYN136" s="181"/>
      <c r="HYO136" s="181"/>
      <c r="HYP136" s="239"/>
      <c r="HYQ136" s="181"/>
      <c r="HYR136" s="181"/>
      <c r="HYS136" s="239"/>
      <c r="HYT136" s="181"/>
      <c r="HYU136" s="181"/>
      <c r="HYV136" s="239"/>
      <c r="HYW136" s="181"/>
      <c r="HYX136" s="181"/>
      <c r="HYY136" s="239"/>
      <c r="HYZ136" s="181"/>
      <c r="HZA136" s="181"/>
      <c r="HZB136" s="239"/>
      <c r="HZC136" s="181"/>
      <c r="HZD136" s="181"/>
      <c r="HZE136" s="239"/>
      <c r="HZF136" s="181"/>
      <c r="HZG136" s="181"/>
      <c r="HZH136" s="239"/>
      <c r="HZI136" s="181"/>
      <c r="HZJ136" s="181"/>
      <c r="HZK136" s="239"/>
      <c r="HZL136" s="181"/>
      <c r="HZM136" s="181"/>
      <c r="HZN136" s="239"/>
      <c r="HZO136" s="181"/>
      <c r="HZP136" s="181"/>
      <c r="HZQ136" s="239"/>
      <c r="HZR136" s="181"/>
      <c r="HZS136" s="181"/>
      <c r="HZT136" s="239"/>
      <c r="HZU136" s="181"/>
      <c r="HZV136" s="181"/>
      <c r="HZW136" s="239"/>
      <c r="HZX136" s="181"/>
      <c r="HZY136" s="181"/>
      <c r="HZZ136" s="239"/>
      <c r="IAA136" s="181"/>
      <c r="IAB136" s="181"/>
      <c r="IAC136" s="239"/>
      <c r="IAD136" s="181"/>
      <c r="IAE136" s="181"/>
      <c r="IAF136" s="239"/>
      <c r="IAG136" s="181"/>
      <c r="IAH136" s="181"/>
      <c r="IAI136" s="239"/>
      <c r="IAJ136" s="181"/>
      <c r="IAK136" s="181"/>
      <c r="IAL136" s="239"/>
      <c r="IAM136" s="181"/>
      <c r="IAN136" s="181"/>
      <c r="IAO136" s="239"/>
      <c r="IAP136" s="181"/>
      <c r="IAQ136" s="181"/>
      <c r="IAR136" s="239"/>
      <c r="IAS136" s="181"/>
      <c r="IAT136" s="181"/>
      <c r="IAU136" s="239"/>
      <c r="IAV136" s="181"/>
      <c r="IAW136" s="181"/>
      <c r="IAX136" s="239"/>
      <c r="IAY136" s="181"/>
      <c r="IAZ136" s="181"/>
      <c r="IBA136" s="239"/>
      <c r="IBB136" s="181"/>
      <c r="IBC136" s="181"/>
      <c r="IBD136" s="239"/>
      <c r="IBE136" s="181"/>
      <c r="IBF136" s="181"/>
      <c r="IBG136" s="239"/>
      <c r="IBH136" s="181"/>
      <c r="IBI136" s="181"/>
      <c r="IBJ136" s="239"/>
      <c r="IBK136" s="181"/>
      <c r="IBL136" s="181"/>
      <c r="IBM136" s="239"/>
      <c r="IBN136" s="181"/>
      <c r="IBO136" s="181"/>
      <c r="IBP136" s="239"/>
      <c r="IBQ136" s="181"/>
      <c r="IBR136" s="181"/>
      <c r="IBS136" s="239"/>
      <c r="IBT136" s="181"/>
      <c r="IBU136" s="181"/>
      <c r="IBV136" s="239"/>
      <c r="IBW136" s="181"/>
      <c r="IBX136" s="181"/>
      <c r="IBY136" s="239"/>
      <c r="IBZ136" s="181"/>
      <c r="ICA136" s="181"/>
      <c r="ICB136" s="239"/>
      <c r="ICC136" s="181"/>
      <c r="ICD136" s="181"/>
      <c r="ICE136" s="239"/>
      <c r="ICF136" s="181"/>
      <c r="ICG136" s="181"/>
      <c r="ICH136" s="239"/>
      <c r="ICI136" s="181"/>
      <c r="ICJ136" s="181"/>
      <c r="ICK136" s="239"/>
      <c r="ICL136" s="181"/>
      <c r="ICM136" s="181"/>
      <c r="ICN136" s="239"/>
      <c r="ICO136" s="181"/>
      <c r="ICP136" s="181"/>
      <c r="ICQ136" s="239"/>
      <c r="ICR136" s="181"/>
      <c r="ICS136" s="181"/>
      <c r="ICT136" s="239"/>
      <c r="ICU136" s="181"/>
      <c r="ICV136" s="181"/>
      <c r="ICW136" s="239"/>
      <c r="ICX136" s="181"/>
      <c r="ICY136" s="181"/>
      <c r="ICZ136" s="239"/>
      <c r="IDA136" s="181"/>
      <c r="IDB136" s="181"/>
      <c r="IDC136" s="239"/>
      <c r="IDD136" s="181"/>
      <c r="IDE136" s="181"/>
      <c r="IDF136" s="239"/>
      <c r="IDG136" s="181"/>
      <c r="IDH136" s="181"/>
      <c r="IDI136" s="239"/>
      <c r="IDJ136" s="181"/>
      <c r="IDK136" s="181"/>
      <c r="IDL136" s="239"/>
      <c r="IDM136" s="181"/>
      <c r="IDN136" s="181"/>
      <c r="IDO136" s="239"/>
      <c r="IDP136" s="181"/>
      <c r="IDQ136" s="181"/>
      <c r="IDR136" s="239"/>
      <c r="IDS136" s="181"/>
      <c r="IDT136" s="181"/>
      <c r="IDU136" s="239"/>
      <c r="IDV136" s="181"/>
      <c r="IDW136" s="181"/>
      <c r="IDX136" s="239"/>
      <c r="IDY136" s="181"/>
      <c r="IDZ136" s="181"/>
      <c r="IEA136" s="239"/>
      <c r="IEB136" s="181"/>
      <c r="IEC136" s="181"/>
      <c r="IED136" s="239"/>
      <c r="IEE136" s="181"/>
      <c r="IEF136" s="181"/>
      <c r="IEG136" s="239"/>
      <c r="IEH136" s="181"/>
      <c r="IEI136" s="181"/>
      <c r="IEJ136" s="239"/>
      <c r="IEK136" s="181"/>
      <c r="IEL136" s="181"/>
      <c r="IEM136" s="239"/>
      <c r="IEN136" s="181"/>
      <c r="IEO136" s="181"/>
      <c r="IEP136" s="239"/>
      <c r="IEQ136" s="181"/>
      <c r="IER136" s="181"/>
      <c r="IES136" s="239"/>
      <c r="IET136" s="181"/>
      <c r="IEU136" s="181"/>
      <c r="IEV136" s="239"/>
      <c r="IEW136" s="181"/>
      <c r="IEX136" s="181"/>
      <c r="IEY136" s="239"/>
      <c r="IEZ136" s="181"/>
      <c r="IFA136" s="181"/>
      <c r="IFB136" s="239"/>
      <c r="IFC136" s="181"/>
      <c r="IFD136" s="181"/>
      <c r="IFE136" s="239"/>
      <c r="IFF136" s="181"/>
      <c r="IFG136" s="181"/>
      <c r="IFH136" s="239"/>
      <c r="IFI136" s="181"/>
      <c r="IFJ136" s="181"/>
      <c r="IFK136" s="239"/>
      <c r="IFL136" s="181"/>
      <c r="IFM136" s="181"/>
      <c r="IFN136" s="239"/>
      <c r="IFO136" s="181"/>
      <c r="IFP136" s="181"/>
      <c r="IFQ136" s="239"/>
      <c r="IFR136" s="181"/>
      <c r="IFS136" s="181"/>
      <c r="IFT136" s="239"/>
      <c r="IFU136" s="181"/>
      <c r="IFV136" s="181"/>
      <c r="IFW136" s="239"/>
      <c r="IFX136" s="181"/>
      <c r="IFY136" s="181"/>
      <c r="IFZ136" s="239"/>
      <c r="IGA136" s="181"/>
      <c r="IGB136" s="181"/>
      <c r="IGC136" s="239"/>
      <c r="IGD136" s="181"/>
      <c r="IGE136" s="181"/>
      <c r="IGF136" s="239"/>
      <c r="IGG136" s="181"/>
      <c r="IGH136" s="181"/>
      <c r="IGI136" s="239"/>
      <c r="IGJ136" s="181"/>
      <c r="IGK136" s="181"/>
      <c r="IGL136" s="239"/>
      <c r="IGM136" s="181"/>
      <c r="IGN136" s="181"/>
      <c r="IGO136" s="239"/>
      <c r="IGP136" s="181"/>
      <c r="IGQ136" s="181"/>
      <c r="IGR136" s="239"/>
      <c r="IGS136" s="181"/>
      <c r="IGT136" s="181"/>
      <c r="IGU136" s="239"/>
      <c r="IGV136" s="181"/>
      <c r="IGW136" s="181"/>
      <c r="IGX136" s="239"/>
      <c r="IGY136" s="181"/>
      <c r="IGZ136" s="181"/>
      <c r="IHA136" s="239"/>
      <c r="IHB136" s="181"/>
      <c r="IHC136" s="181"/>
      <c r="IHD136" s="239"/>
      <c r="IHE136" s="181"/>
      <c r="IHF136" s="181"/>
      <c r="IHG136" s="239"/>
      <c r="IHH136" s="181"/>
      <c r="IHI136" s="181"/>
      <c r="IHJ136" s="239"/>
      <c r="IHK136" s="181"/>
      <c r="IHL136" s="181"/>
      <c r="IHM136" s="239"/>
      <c r="IHN136" s="181"/>
      <c r="IHO136" s="181"/>
      <c r="IHP136" s="239"/>
      <c r="IHQ136" s="181"/>
      <c r="IHR136" s="181"/>
      <c r="IHS136" s="239"/>
      <c r="IHT136" s="181"/>
      <c r="IHU136" s="181"/>
      <c r="IHV136" s="239"/>
      <c r="IHW136" s="181"/>
      <c r="IHX136" s="181"/>
      <c r="IHY136" s="239"/>
      <c r="IHZ136" s="181"/>
      <c r="IIA136" s="181"/>
      <c r="IIB136" s="239"/>
      <c r="IIC136" s="181"/>
      <c r="IID136" s="181"/>
      <c r="IIE136" s="239"/>
      <c r="IIF136" s="181"/>
      <c r="IIG136" s="181"/>
      <c r="IIH136" s="239"/>
      <c r="III136" s="181"/>
      <c r="IIJ136" s="181"/>
      <c r="IIK136" s="239"/>
      <c r="IIL136" s="181"/>
      <c r="IIM136" s="181"/>
      <c r="IIN136" s="239"/>
      <c r="IIO136" s="181"/>
      <c r="IIP136" s="181"/>
      <c r="IIQ136" s="239"/>
      <c r="IIR136" s="181"/>
      <c r="IIS136" s="181"/>
      <c r="IIT136" s="239"/>
      <c r="IIU136" s="181"/>
      <c r="IIV136" s="181"/>
      <c r="IIW136" s="239"/>
      <c r="IIX136" s="181"/>
      <c r="IIY136" s="181"/>
      <c r="IIZ136" s="239"/>
      <c r="IJA136" s="181"/>
      <c r="IJB136" s="181"/>
      <c r="IJC136" s="239"/>
      <c r="IJD136" s="181"/>
      <c r="IJE136" s="181"/>
      <c r="IJF136" s="239"/>
      <c r="IJG136" s="181"/>
      <c r="IJH136" s="181"/>
      <c r="IJI136" s="239"/>
      <c r="IJJ136" s="181"/>
      <c r="IJK136" s="181"/>
      <c r="IJL136" s="239"/>
      <c r="IJM136" s="181"/>
      <c r="IJN136" s="181"/>
      <c r="IJO136" s="239"/>
      <c r="IJP136" s="181"/>
      <c r="IJQ136" s="181"/>
      <c r="IJR136" s="239"/>
      <c r="IJS136" s="181"/>
      <c r="IJT136" s="181"/>
      <c r="IJU136" s="239"/>
      <c r="IJV136" s="181"/>
      <c r="IJW136" s="181"/>
      <c r="IJX136" s="239"/>
      <c r="IJY136" s="181"/>
      <c r="IJZ136" s="181"/>
      <c r="IKA136" s="239"/>
      <c r="IKB136" s="181"/>
      <c r="IKC136" s="181"/>
      <c r="IKD136" s="239"/>
      <c r="IKE136" s="181"/>
      <c r="IKF136" s="181"/>
      <c r="IKG136" s="239"/>
      <c r="IKH136" s="181"/>
      <c r="IKI136" s="181"/>
      <c r="IKJ136" s="239"/>
      <c r="IKK136" s="181"/>
      <c r="IKL136" s="181"/>
      <c r="IKM136" s="239"/>
      <c r="IKN136" s="181"/>
      <c r="IKO136" s="181"/>
      <c r="IKP136" s="239"/>
      <c r="IKQ136" s="181"/>
      <c r="IKR136" s="181"/>
      <c r="IKS136" s="239"/>
      <c r="IKT136" s="181"/>
      <c r="IKU136" s="181"/>
      <c r="IKV136" s="239"/>
      <c r="IKW136" s="181"/>
      <c r="IKX136" s="181"/>
      <c r="IKY136" s="239"/>
      <c r="IKZ136" s="181"/>
      <c r="ILA136" s="181"/>
      <c r="ILB136" s="239"/>
      <c r="ILC136" s="181"/>
      <c r="ILD136" s="181"/>
      <c r="ILE136" s="239"/>
      <c r="ILF136" s="181"/>
      <c r="ILG136" s="181"/>
      <c r="ILH136" s="239"/>
      <c r="ILI136" s="181"/>
      <c r="ILJ136" s="181"/>
      <c r="ILK136" s="239"/>
      <c r="ILL136" s="181"/>
      <c r="ILM136" s="181"/>
      <c r="ILN136" s="239"/>
      <c r="ILO136" s="181"/>
      <c r="ILP136" s="181"/>
      <c r="ILQ136" s="239"/>
      <c r="ILR136" s="181"/>
      <c r="ILS136" s="181"/>
      <c r="ILT136" s="239"/>
      <c r="ILU136" s="181"/>
      <c r="ILV136" s="181"/>
      <c r="ILW136" s="239"/>
      <c r="ILX136" s="181"/>
      <c r="ILY136" s="181"/>
      <c r="ILZ136" s="239"/>
      <c r="IMA136" s="181"/>
      <c r="IMB136" s="181"/>
      <c r="IMC136" s="239"/>
      <c r="IMD136" s="181"/>
      <c r="IME136" s="181"/>
      <c r="IMF136" s="239"/>
      <c r="IMG136" s="181"/>
      <c r="IMH136" s="181"/>
      <c r="IMI136" s="239"/>
      <c r="IMJ136" s="181"/>
      <c r="IMK136" s="181"/>
      <c r="IML136" s="239"/>
      <c r="IMM136" s="181"/>
      <c r="IMN136" s="181"/>
      <c r="IMO136" s="239"/>
      <c r="IMP136" s="181"/>
      <c r="IMQ136" s="181"/>
      <c r="IMR136" s="239"/>
      <c r="IMS136" s="181"/>
      <c r="IMT136" s="181"/>
      <c r="IMU136" s="239"/>
      <c r="IMV136" s="181"/>
      <c r="IMW136" s="181"/>
      <c r="IMX136" s="239"/>
      <c r="IMY136" s="181"/>
      <c r="IMZ136" s="181"/>
      <c r="INA136" s="239"/>
      <c r="INB136" s="181"/>
      <c r="INC136" s="181"/>
      <c r="IND136" s="239"/>
      <c r="INE136" s="181"/>
      <c r="INF136" s="181"/>
      <c r="ING136" s="239"/>
      <c r="INH136" s="181"/>
      <c r="INI136" s="181"/>
      <c r="INJ136" s="239"/>
      <c r="INK136" s="181"/>
      <c r="INL136" s="181"/>
      <c r="INM136" s="239"/>
      <c r="INN136" s="181"/>
      <c r="INO136" s="181"/>
      <c r="INP136" s="239"/>
      <c r="INQ136" s="181"/>
      <c r="INR136" s="181"/>
      <c r="INS136" s="239"/>
      <c r="INT136" s="181"/>
      <c r="INU136" s="181"/>
      <c r="INV136" s="239"/>
      <c r="INW136" s="181"/>
      <c r="INX136" s="181"/>
      <c r="INY136" s="239"/>
      <c r="INZ136" s="181"/>
      <c r="IOA136" s="181"/>
      <c r="IOB136" s="239"/>
      <c r="IOC136" s="181"/>
      <c r="IOD136" s="181"/>
      <c r="IOE136" s="239"/>
      <c r="IOF136" s="181"/>
      <c r="IOG136" s="181"/>
      <c r="IOH136" s="239"/>
      <c r="IOI136" s="181"/>
      <c r="IOJ136" s="181"/>
      <c r="IOK136" s="239"/>
      <c r="IOL136" s="181"/>
      <c r="IOM136" s="181"/>
      <c r="ION136" s="239"/>
      <c r="IOO136" s="181"/>
      <c r="IOP136" s="181"/>
      <c r="IOQ136" s="239"/>
      <c r="IOR136" s="181"/>
      <c r="IOS136" s="181"/>
      <c r="IOT136" s="239"/>
      <c r="IOU136" s="181"/>
      <c r="IOV136" s="181"/>
      <c r="IOW136" s="239"/>
      <c r="IOX136" s="181"/>
      <c r="IOY136" s="181"/>
      <c r="IOZ136" s="239"/>
      <c r="IPA136" s="181"/>
      <c r="IPB136" s="181"/>
      <c r="IPC136" s="239"/>
      <c r="IPD136" s="181"/>
      <c r="IPE136" s="181"/>
      <c r="IPF136" s="239"/>
      <c r="IPG136" s="181"/>
      <c r="IPH136" s="181"/>
      <c r="IPI136" s="239"/>
      <c r="IPJ136" s="181"/>
      <c r="IPK136" s="181"/>
      <c r="IPL136" s="239"/>
      <c r="IPM136" s="181"/>
      <c r="IPN136" s="181"/>
      <c r="IPO136" s="239"/>
      <c r="IPP136" s="181"/>
      <c r="IPQ136" s="181"/>
      <c r="IPR136" s="239"/>
      <c r="IPS136" s="181"/>
      <c r="IPT136" s="181"/>
      <c r="IPU136" s="239"/>
      <c r="IPV136" s="181"/>
      <c r="IPW136" s="181"/>
      <c r="IPX136" s="239"/>
      <c r="IPY136" s="181"/>
      <c r="IPZ136" s="181"/>
      <c r="IQA136" s="239"/>
      <c r="IQB136" s="181"/>
      <c r="IQC136" s="181"/>
      <c r="IQD136" s="239"/>
      <c r="IQE136" s="181"/>
      <c r="IQF136" s="181"/>
      <c r="IQG136" s="239"/>
      <c r="IQH136" s="181"/>
      <c r="IQI136" s="181"/>
      <c r="IQJ136" s="239"/>
      <c r="IQK136" s="181"/>
      <c r="IQL136" s="181"/>
      <c r="IQM136" s="239"/>
      <c r="IQN136" s="181"/>
      <c r="IQO136" s="181"/>
      <c r="IQP136" s="239"/>
      <c r="IQQ136" s="181"/>
      <c r="IQR136" s="181"/>
      <c r="IQS136" s="239"/>
      <c r="IQT136" s="181"/>
      <c r="IQU136" s="181"/>
      <c r="IQV136" s="239"/>
      <c r="IQW136" s="181"/>
      <c r="IQX136" s="181"/>
      <c r="IQY136" s="239"/>
      <c r="IQZ136" s="181"/>
      <c r="IRA136" s="181"/>
      <c r="IRB136" s="239"/>
      <c r="IRC136" s="181"/>
      <c r="IRD136" s="181"/>
      <c r="IRE136" s="239"/>
      <c r="IRF136" s="181"/>
      <c r="IRG136" s="181"/>
      <c r="IRH136" s="239"/>
      <c r="IRI136" s="181"/>
      <c r="IRJ136" s="181"/>
      <c r="IRK136" s="239"/>
      <c r="IRL136" s="181"/>
      <c r="IRM136" s="181"/>
      <c r="IRN136" s="239"/>
      <c r="IRO136" s="181"/>
      <c r="IRP136" s="181"/>
      <c r="IRQ136" s="239"/>
      <c r="IRR136" s="181"/>
      <c r="IRS136" s="181"/>
      <c r="IRT136" s="239"/>
      <c r="IRU136" s="181"/>
      <c r="IRV136" s="181"/>
      <c r="IRW136" s="239"/>
      <c r="IRX136" s="181"/>
      <c r="IRY136" s="181"/>
      <c r="IRZ136" s="239"/>
      <c r="ISA136" s="181"/>
      <c r="ISB136" s="181"/>
      <c r="ISC136" s="239"/>
      <c r="ISD136" s="181"/>
      <c r="ISE136" s="181"/>
      <c r="ISF136" s="239"/>
      <c r="ISG136" s="181"/>
      <c r="ISH136" s="181"/>
      <c r="ISI136" s="239"/>
      <c r="ISJ136" s="181"/>
      <c r="ISK136" s="181"/>
      <c r="ISL136" s="239"/>
      <c r="ISM136" s="181"/>
      <c r="ISN136" s="181"/>
      <c r="ISO136" s="239"/>
      <c r="ISP136" s="181"/>
      <c r="ISQ136" s="181"/>
      <c r="ISR136" s="239"/>
      <c r="ISS136" s="181"/>
      <c r="IST136" s="181"/>
      <c r="ISU136" s="239"/>
      <c r="ISV136" s="181"/>
      <c r="ISW136" s="181"/>
      <c r="ISX136" s="239"/>
      <c r="ISY136" s="181"/>
      <c r="ISZ136" s="181"/>
      <c r="ITA136" s="239"/>
      <c r="ITB136" s="181"/>
      <c r="ITC136" s="181"/>
      <c r="ITD136" s="239"/>
      <c r="ITE136" s="181"/>
      <c r="ITF136" s="181"/>
      <c r="ITG136" s="239"/>
      <c r="ITH136" s="181"/>
      <c r="ITI136" s="181"/>
      <c r="ITJ136" s="239"/>
      <c r="ITK136" s="181"/>
      <c r="ITL136" s="181"/>
      <c r="ITM136" s="239"/>
      <c r="ITN136" s="181"/>
      <c r="ITO136" s="181"/>
      <c r="ITP136" s="239"/>
      <c r="ITQ136" s="181"/>
      <c r="ITR136" s="181"/>
      <c r="ITS136" s="239"/>
      <c r="ITT136" s="181"/>
      <c r="ITU136" s="181"/>
      <c r="ITV136" s="239"/>
      <c r="ITW136" s="181"/>
      <c r="ITX136" s="181"/>
      <c r="ITY136" s="239"/>
      <c r="ITZ136" s="181"/>
      <c r="IUA136" s="181"/>
      <c r="IUB136" s="239"/>
      <c r="IUC136" s="181"/>
      <c r="IUD136" s="181"/>
      <c r="IUE136" s="239"/>
      <c r="IUF136" s="181"/>
      <c r="IUG136" s="181"/>
      <c r="IUH136" s="239"/>
      <c r="IUI136" s="181"/>
      <c r="IUJ136" s="181"/>
      <c r="IUK136" s="239"/>
      <c r="IUL136" s="181"/>
      <c r="IUM136" s="181"/>
      <c r="IUN136" s="239"/>
      <c r="IUO136" s="181"/>
      <c r="IUP136" s="181"/>
      <c r="IUQ136" s="239"/>
      <c r="IUR136" s="181"/>
      <c r="IUS136" s="181"/>
      <c r="IUT136" s="239"/>
      <c r="IUU136" s="181"/>
      <c r="IUV136" s="181"/>
      <c r="IUW136" s="239"/>
      <c r="IUX136" s="181"/>
      <c r="IUY136" s="181"/>
      <c r="IUZ136" s="239"/>
      <c r="IVA136" s="181"/>
      <c r="IVB136" s="181"/>
      <c r="IVC136" s="239"/>
      <c r="IVD136" s="181"/>
      <c r="IVE136" s="181"/>
      <c r="IVF136" s="239"/>
      <c r="IVG136" s="181"/>
      <c r="IVH136" s="181"/>
      <c r="IVI136" s="239"/>
      <c r="IVJ136" s="181"/>
      <c r="IVK136" s="181"/>
      <c r="IVL136" s="239"/>
      <c r="IVM136" s="181"/>
      <c r="IVN136" s="181"/>
      <c r="IVO136" s="239"/>
      <c r="IVP136" s="181"/>
      <c r="IVQ136" s="181"/>
      <c r="IVR136" s="239"/>
      <c r="IVS136" s="181"/>
      <c r="IVT136" s="181"/>
      <c r="IVU136" s="239"/>
      <c r="IVV136" s="181"/>
      <c r="IVW136" s="181"/>
      <c r="IVX136" s="239"/>
      <c r="IVY136" s="181"/>
      <c r="IVZ136" s="181"/>
      <c r="IWA136" s="239"/>
      <c r="IWB136" s="181"/>
      <c r="IWC136" s="181"/>
      <c r="IWD136" s="239"/>
      <c r="IWE136" s="181"/>
      <c r="IWF136" s="181"/>
      <c r="IWG136" s="239"/>
      <c r="IWH136" s="181"/>
      <c r="IWI136" s="181"/>
      <c r="IWJ136" s="239"/>
      <c r="IWK136" s="181"/>
      <c r="IWL136" s="181"/>
      <c r="IWM136" s="239"/>
      <c r="IWN136" s="181"/>
      <c r="IWO136" s="181"/>
      <c r="IWP136" s="239"/>
      <c r="IWQ136" s="181"/>
      <c r="IWR136" s="181"/>
      <c r="IWS136" s="239"/>
      <c r="IWT136" s="181"/>
      <c r="IWU136" s="181"/>
      <c r="IWV136" s="239"/>
      <c r="IWW136" s="181"/>
      <c r="IWX136" s="181"/>
      <c r="IWY136" s="239"/>
      <c r="IWZ136" s="181"/>
      <c r="IXA136" s="181"/>
      <c r="IXB136" s="239"/>
      <c r="IXC136" s="181"/>
      <c r="IXD136" s="181"/>
      <c r="IXE136" s="239"/>
      <c r="IXF136" s="181"/>
      <c r="IXG136" s="181"/>
      <c r="IXH136" s="239"/>
      <c r="IXI136" s="181"/>
      <c r="IXJ136" s="181"/>
      <c r="IXK136" s="239"/>
      <c r="IXL136" s="181"/>
      <c r="IXM136" s="181"/>
      <c r="IXN136" s="239"/>
      <c r="IXO136" s="181"/>
      <c r="IXP136" s="181"/>
      <c r="IXQ136" s="239"/>
      <c r="IXR136" s="181"/>
      <c r="IXS136" s="181"/>
      <c r="IXT136" s="239"/>
      <c r="IXU136" s="181"/>
      <c r="IXV136" s="181"/>
      <c r="IXW136" s="239"/>
      <c r="IXX136" s="181"/>
      <c r="IXY136" s="181"/>
      <c r="IXZ136" s="239"/>
      <c r="IYA136" s="181"/>
      <c r="IYB136" s="181"/>
      <c r="IYC136" s="239"/>
      <c r="IYD136" s="181"/>
      <c r="IYE136" s="181"/>
      <c r="IYF136" s="239"/>
      <c r="IYG136" s="181"/>
      <c r="IYH136" s="181"/>
      <c r="IYI136" s="239"/>
      <c r="IYJ136" s="181"/>
      <c r="IYK136" s="181"/>
      <c r="IYL136" s="239"/>
      <c r="IYM136" s="181"/>
      <c r="IYN136" s="181"/>
      <c r="IYO136" s="239"/>
      <c r="IYP136" s="181"/>
      <c r="IYQ136" s="181"/>
      <c r="IYR136" s="239"/>
      <c r="IYS136" s="181"/>
      <c r="IYT136" s="181"/>
      <c r="IYU136" s="239"/>
      <c r="IYV136" s="181"/>
      <c r="IYW136" s="181"/>
      <c r="IYX136" s="239"/>
      <c r="IYY136" s="181"/>
      <c r="IYZ136" s="181"/>
      <c r="IZA136" s="239"/>
      <c r="IZB136" s="181"/>
      <c r="IZC136" s="181"/>
      <c r="IZD136" s="239"/>
      <c r="IZE136" s="181"/>
      <c r="IZF136" s="181"/>
      <c r="IZG136" s="239"/>
      <c r="IZH136" s="181"/>
      <c r="IZI136" s="181"/>
      <c r="IZJ136" s="239"/>
      <c r="IZK136" s="181"/>
      <c r="IZL136" s="181"/>
      <c r="IZM136" s="239"/>
      <c r="IZN136" s="181"/>
      <c r="IZO136" s="181"/>
      <c r="IZP136" s="239"/>
      <c r="IZQ136" s="181"/>
      <c r="IZR136" s="181"/>
      <c r="IZS136" s="239"/>
      <c r="IZT136" s="181"/>
      <c r="IZU136" s="181"/>
      <c r="IZV136" s="239"/>
      <c r="IZW136" s="181"/>
      <c r="IZX136" s="181"/>
      <c r="IZY136" s="239"/>
      <c r="IZZ136" s="181"/>
      <c r="JAA136" s="181"/>
      <c r="JAB136" s="239"/>
      <c r="JAC136" s="181"/>
      <c r="JAD136" s="181"/>
      <c r="JAE136" s="239"/>
      <c r="JAF136" s="181"/>
      <c r="JAG136" s="181"/>
      <c r="JAH136" s="239"/>
      <c r="JAI136" s="181"/>
      <c r="JAJ136" s="181"/>
      <c r="JAK136" s="239"/>
      <c r="JAL136" s="181"/>
      <c r="JAM136" s="181"/>
      <c r="JAN136" s="239"/>
      <c r="JAO136" s="181"/>
      <c r="JAP136" s="181"/>
      <c r="JAQ136" s="239"/>
      <c r="JAR136" s="181"/>
      <c r="JAS136" s="181"/>
      <c r="JAT136" s="239"/>
      <c r="JAU136" s="181"/>
      <c r="JAV136" s="181"/>
      <c r="JAW136" s="239"/>
      <c r="JAX136" s="181"/>
      <c r="JAY136" s="181"/>
      <c r="JAZ136" s="239"/>
      <c r="JBA136" s="181"/>
      <c r="JBB136" s="181"/>
      <c r="JBC136" s="239"/>
      <c r="JBD136" s="181"/>
      <c r="JBE136" s="181"/>
      <c r="JBF136" s="239"/>
      <c r="JBG136" s="181"/>
      <c r="JBH136" s="181"/>
      <c r="JBI136" s="239"/>
      <c r="JBJ136" s="181"/>
      <c r="JBK136" s="181"/>
      <c r="JBL136" s="239"/>
      <c r="JBM136" s="181"/>
      <c r="JBN136" s="181"/>
      <c r="JBO136" s="239"/>
      <c r="JBP136" s="181"/>
      <c r="JBQ136" s="181"/>
      <c r="JBR136" s="239"/>
      <c r="JBS136" s="181"/>
      <c r="JBT136" s="181"/>
      <c r="JBU136" s="239"/>
      <c r="JBV136" s="181"/>
      <c r="JBW136" s="181"/>
      <c r="JBX136" s="239"/>
      <c r="JBY136" s="181"/>
      <c r="JBZ136" s="181"/>
      <c r="JCA136" s="239"/>
      <c r="JCB136" s="181"/>
      <c r="JCC136" s="181"/>
      <c r="JCD136" s="239"/>
      <c r="JCE136" s="181"/>
      <c r="JCF136" s="181"/>
      <c r="JCG136" s="239"/>
      <c r="JCH136" s="181"/>
      <c r="JCI136" s="181"/>
      <c r="JCJ136" s="239"/>
      <c r="JCK136" s="181"/>
      <c r="JCL136" s="181"/>
      <c r="JCM136" s="239"/>
      <c r="JCN136" s="181"/>
      <c r="JCO136" s="181"/>
      <c r="JCP136" s="239"/>
      <c r="JCQ136" s="181"/>
      <c r="JCR136" s="181"/>
      <c r="JCS136" s="239"/>
      <c r="JCT136" s="181"/>
      <c r="JCU136" s="181"/>
      <c r="JCV136" s="239"/>
      <c r="JCW136" s="181"/>
      <c r="JCX136" s="181"/>
      <c r="JCY136" s="239"/>
      <c r="JCZ136" s="181"/>
      <c r="JDA136" s="181"/>
      <c r="JDB136" s="239"/>
      <c r="JDC136" s="181"/>
      <c r="JDD136" s="181"/>
      <c r="JDE136" s="239"/>
      <c r="JDF136" s="181"/>
      <c r="JDG136" s="181"/>
      <c r="JDH136" s="239"/>
      <c r="JDI136" s="181"/>
      <c r="JDJ136" s="181"/>
      <c r="JDK136" s="239"/>
      <c r="JDL136" s="181"/>
      <c r="JDM136" s="181"/>
      <c r="JDN136" s="239"/>
      <c r="JDO136" s="181"/>
      <c r="JDP136" s="181"/>
      <c r="JDQ136" s="239"/>
      <c r="JDR136" s="181"/>
      <c r="JDS136" s="181"/>
      <c r="JDT136" s="239"/>
      <c r="JDU136" s="181"/>
      <c r="JDV136" s="181"/>
      <c r="JDW136" s="239"/>
      <c r="JDX136" s="181"/>
      <c r="JDY136" s="181"/>
      <c r="JDZ136" s="239"/>
      <c r="JEA136" s="181"/>
      <c r="JEB136" s="181"/>
      <c r="JEC136" s="239"/>
      <c r="JED136" s="181"/>
      <c r="JEE136" s="181"/>
      <c r="JEF136" s="239"/>
      <c r="JEG136" s="181"/>
      <c r="JEH136" s="181"/>
      <c r="JEI136" s="239"/>
      <c r="JEJ136" s="181"/>
      <c r="JEK136" s="181"/>
      <c r="JEL136" s="239"/>
      <c r="JEM136" s="181"/>
      <c r="JEN136" s="181"/>
      <c r="JEO136" s="239"/>
      <c r="JEP136" s="181"/>
      <c r="JEQ136" s="181"/>
      <c r="JER136" s="239"/>
      <c r="JES136" s="181"/>
      <c r="JET136" s="181"/>
      <c r="JEU136" s="239"/>
      <c r="JEV136" s="181"/>
      <c r="JEW136" s="181"/>
      <c r="JEX136" s="239"/>
      <c r="JEY136" s="181"/>
      <c r="JEZ136" s="181"/>
      <c r="JFA136" s="239"/>
      <c r="JFB136" s="181"/>
      <c r="JFC136" s="181"/>
      <c r="JFD136" s="239"/>
      <c r="JFE136" s="181"/>
      <c r="JFF136" s="181"/>
      <c r="JFG136" s="239"/>
      <c r="JFH136" s="181"/>
      <c r="JFI136" s="181"/>
      <c r="JFJ136" s="239"/>
      <c r="JFK136" s="181"/>
      <c r="JFL136" s="181"/>
      <c r="JFM136" s="239"/>
      <c r="JFN136" s="181"/>
      <c r="JFO136" s="181"/>
      <c r="JFP136" s="239"/>
      <c r="JFQ136" s="181"/>
      <c r="JFR136" s="181"/>
      <c r="JFS136" s="239"/>
      <c r="JFT136" s="181"/>
      <c r="JFU136" s="181"/>
      <c r="JFV136" s="239"/>
      <c r="JFW136" s="181"/>
      <c r="JFX136" s="181"/>
      <c r="JFY136" s="239"/>
      <c r="JFZ136" s="181"/>
      <c r="JGA136" s="181"/>
      <c r="JGB136" s="239"/>
      <c r="JGC136" s="181"/>
      <c r="JGD136" s="181"/>
      <c r="JGE136" s="239"/>
      <c r="JGF136" s="181"/>
      <c r="JGG136" s="181"/>
      <c r="JGH136" s="239"/>
      <c r="JGI136" s="181"/>
      <c r="JGJ136" s="181"/>
      <c r="JGK136" s="239"/>
      <c r="JGL136" s="181"/>
      <c r="JGM136" s="181"/>
      <c r="JGN136" s="239"/>
      <c r="JGO136" s="181"/>
      <c r="JGP136" s="181"/>
      <c r="JGQ136" s="239"/>
      <c r="JGR136" s="181"/>
      <c r="JGS136" s="181"/>
      <c r="JGT136" s="239"/>
      <c r="JGU136" s="181"/>
      <c r="JGV136" s="181"/>
      <c r="JGW136" s="239"/>
      <c r="JGX136" s="181"/>
      <c r="JGY136" s="181"/>
      <c r="JGZ136" s="239"/>
      <c r="JHA136" s="181"/>
      <c r="JHB136" s="181"/>
      <c r="JHC136" s="239"/>
      <c r="JHD136" s="181"/>
      <c r="JHE136" s="181"/>
      <c r="JHF136" s="239"/>
      <c r="JHG136" s="181"/>
      <c r="JHH136" s="181"/>
      <c r="JHI136" s="239"/>
      <c r="JHJ136" s="181"/>
      <c r="JHK136" s="181"/>
      <c r="JHL136" s="239"/>
      <c r="JHM136" s="181"/>
      <c r="JHN136" s="181"/>
      <c r="JHO136" s="239"/>
      <c r="JHP136" s="181"/>
      <c r="JHQ136" s="181"/>
      <c r="JHR136" s="239"/>
      <c r="JHS136" s="181"/>
      <c r="JHT136" s="181"/>
      <c r="JHU136" s="239"/>
      <c r="JHV136" s="181"/>
      <c r="JHW136" s="181"/>
      <c r="JHX136" s="239"/>
      <c r="JHY136" s="181"/>
      <c r="JHZ136" s="181"/>
      <c r="JIA136" s="239"/>
      <c r="JIB136" s="181"/>
      <c r="JIC136" s="181"/>
      <c r="JID136" s="239"/>
      <c r="JIE136" s="181"/>
      <c r="JIF136" s="181"/>
      <c r="JIG136" s="239"/>
      <c r="JIH136" s="181"/>
      <c r="JII136" s="181"/>
      <c r="JIJ136" s="239"/>
      <c r="JIK136" s="181"/>
      <c r="JIL136" s="181"/>
      <c r="JIM136" s="239"/>
      <c r="JIN136" s="181"/>
      <c r="JIO136" s="181"/>
      <c r="JIP136" s="239"/>
      <c r="JIQ136" s="181"/>
      <c r="JIR136" s="181"/>
      <c r="JIS136" s="239"/>
      <c r="JIT136" s="181"/>
      <c r="JIU136" s="181"/>
      <c r="JIV136" s="239"/>
      <c r="JIW136" s="181"/>
      <c r="JIX136" s="181"/>
      <c r="JIY136" s="239"/>
      <c r="JIZ136" s="181"/>
      <c r="JJA136" s="181"/>
      <c r="JJB136" s="239"/>
      <c r="JJC136" s="181"/>
      <c r="JJD136" s="181"/>
      <c r="JJE136" s="239"/>
      <c r="JJF136" s="181"/>
      <c r="JJG136" s="181"/>
      <c r="JJH136" s="239"/>
      <c r="JJI136" s="181"/>
      <c r="JJJ136" s="181"/>
      <c r="JJK136" s="239"/>
      <c r="JJL136" s="181"/>
      <c r="JJM136" s="181"/>
      <c r="JJN136" s="239"/>
      <c r="JJO136" s="181"/>
      <c r="JJP136" s="181"/>
      <c r="JJQ136" s="239"/>
      <c r="JJR136" s="181"/>
      <c r="JJS136" s="181"/>
      <c r="JJT136" s="239"/>
      <c r="JJU136" s="181"/>
      <c r="JJV136" s="181"/>
      <c r="JJW136" s="239"/>
      <c r="JJX136" s="181"/>
      <c r="JJY136" s="181"/>
      <c r="JJZ136" s="239"/>
      <c r="JKA136" s="181"/>
      <c r="JKB136" s="181"/>
      <c r="JKC136" s="239"/>
      <c r="JKD136" s="181"/>
      <c r="JKE136" s="181"/>
      <c r="JKF136" s="239"/>
      <c r="JKG136" s="181"/>
      <c r="JKH136" s="181"/>
      <c r="JKI136" s="239"/>
      <c r="JKJ136" s="181"/>
      <c r="JKK136" s="181"/>
      <c r="JKL136" s="239"/>
      <c r="JKM136" s="181"/>
      <c r="JKN136" s="181"/>
      <c r="JKO136" s="239"/>
      <c r="JKP136" s="181"/>
      <c r="JKQ136" s="181"/>
      <c r="JKR136" s="239"/>
      <c r="JKS136" s="181"/>
      <c r="JKT136" s="181"/>
      <c r="JKU136" s="239"/>
      <c r="JKV136" s="181"/>
      <c r="JKW136" s="181"/>
      <c r="JKX136" s="239"/>
      <c r="JKY136" s="181"/>
      <c r="JKZ136" s="181"/>
      <c r="JLA136" s="239"/>
      <c r="JLB136" s="181"/>
      <c r="JLC136" s="181"/>
      <c r="JLD136" s="239"/>
      <c r="JLE136" s="181"/>
      <c r="JLF136" s="181"/>
      <c r="JLG136" s="239"/>
      <c r="JLH136" s="181"/>
      <c r="JLI136" s="181"/>
      <c r="JLJ136" s="239"/>
      <c r="JLK136" s="181"/>
      <c r="JLL136" s="181"/>
      <c r="JLM136" s="239"/>
      <c r="JLN136" s="181"/>
      <c r="JLO136" s="181"/>
      <c r="JLP136" s="239"/>
      <c r="JLQ136" s="181"/>
      <c r="JLR136" s="181"/>
      <c r="JLS136" s="239"/>
      <c r="JLT136" s="181"/>
      <c r="JLU136" s="181"/>
      <c r="JLV136" s="239"/>
      <c r="JLW136" s="181"/>
      <c r="JLX136" s="181"/>
      <c r="JLY136" s="239"/>
      <c r="JLZ136" s="181"/>
      <c r="JMA136" s="181"/>
      <c r="JMB136" s="239"/>
      <c r="JMC136" s="181"/>
      <c r="JMD136" s="181"/>
      <c r="JME136" s="239"/>
      <c r="JMF136" s="181"/>
      <c r="JMG136" s="181"/>
      <c r="JMH136" s="239"/>
      <c r="JMI136" s="181"/>
      <c r="JMJ136" s="181"/>
      <c r="JMK136" s="239"/>
      <c r="JML136" s="181"/>
      <c r="JMM136" s="181"/>
      <c r="JMN136" s="239"/>
      <c r="JMO136" s="181"/>
      <c r="JMP136" s="181"/>
      <c r="JMQ136" s="239"/>
      <c r="JMR136" s="181"/>
      <c r="JMS136" s="181"/>
      <c r="JMT136" s="239"/>
      <c r="JMU136" s="181"/>
      <c r="JMV136" s="181"/>
      <c r="JMW136" s="239"/>
      <c r="JMX136" s="181"/>
      <c r="JMY136" s="181"/>
      <c r="JMZ136" s="239"/>
      <c r="JNA136" s="181"/>
      <c r="JNB136" s="181"/>
      <c r="JNC136" s="239"/>
      <c r="JND136" s="181"/>
      <c r="JNE136" s="181"/>
      <c r="JNF136" s="239"/>
      <c r="JNG136" s="181"/>
      <c r="JNH136" s="181"/>
      <c r="JNI136" s="239"/>
      <c r="JNJ136" s="181"/>
      <c r="JNK136" s="181"/>
      <c r="JNL136" s="239"/>
      <c r="JNM136" s="181"/>
      <c r="JNN136" s="181"/>
      <c r="JNO136" s="239"/>
      <c r="JNP136" s="181"/>
      <c r="JNQ136" s="181"/>
      <c r="JNR136" s="239"/>
      <c r="JNS136" s="181"/>
      <c r="JNT136" s="181"/>
      <c r="JNU136" s="239"/>
      <c r="JNV136" s="181"/>
      <c r="JNW136" s="181"/>
      <c r="JNX136" s="239"/>
      <c r="JNY136" s="181"/>
      <c r="JNZ136" s="181"/>
      <c r="JOA136" s="239"/>
      <c r="JOB136" s="181"/>
      <c r="JOC136" s="181"/>
      <c r="JOD136" s="239"/>
      <c r="JOE136" s="181"/>
      <c r="JOF136" s="181"/>
      <c r="JOG136" s="239"/>
      <c r="JOH136" s="181"/>
      <c r="JOI136" s="181"/>
      <c r="JOJ136" s="239"/>
      <c r="JOK136" s="181"/>
      <c r="JOL136" s="181"/>
      <c r="JOM136" s="239"/>
      <c r="JON136" s="181"/>
      <c r="JOO136" s="181"/>
      <c r="JOP136" s="239"/>
      <c r="JOQ136" s="181"/>
      <c r="JOR136" s="181"/>
      <c r="JOS136" s="239"/>
      <c r="JOT136" s="181"/>
      <c r="JOU136" s="181"/>
      <c r="JOV136" s="239"/>
      <c r="JOW136" s="181"/>
      <c r="JOX136" s="181"/>
      <c r="JOY136" s="239"/>
      <c r="JOZ136" s="181"/>
      <c r="JPA136" s="181"/>
      <c r="JPB136" s="239"/>
      <c r="JPC136" s="181"/>
      <c r="JPD136" s="181"/>
      <c r="JPE136" s="239"/>
      <c r="JPF136" s="181"/>
      <c r="JPG136" s="181"/>
      <c r="JPH136" s="239"/>
      <c r="JPI136" s="181"/>
      <c r="JPJ136" s="181"/>
      <c r="JPK136" s="239"/>
      <c r="JPL136" s="181"/>
      <c r="JPM136" s="181"/>
      <c r="JPN136" s="239"/>
      <c r="JPO136" s="181"/>
      <c r="JPP136" s="181"/>
      <c r="JPQ136" s="239"/>
      <c r="JPR136" s="181"/>
      <c r="JPS136" s="181"/>
      <c r="JPT136" s="239"/>
      <c r="JPU136" s="181"/>
      <c r="JPV136" s="181"/>
      <c r="JPW136" s="239"/>
      <c r="JPX136" s="181"/>
      <c r="JPY136" s="181"/>
      <c r="JPZ136" s="239"/>
      <c r="JQA136" s="181"/>
      <c r="JQB136" s="181"/>
      <c r="JQC136" s="239"/>
      <c r="JQD136" s="181"/>
      <c r="JQE136" s="181"/>
      <c r="JQF136" s="239"/>
      <c r="JQG136" s="181"/>
      <c r="JQH136" s="181"/>
      <c r="JQI136" s="239"/>
      <c r="JQJ136" s="181"/>
      <c r="JQK136" s="181"/>
      <c r="JQL136" s="239"/>
      <c r="JQM136" s="181"/>
      <c r="JQN136" s="181"/>
      <c r="JQO136" s="239"/>
      <c r="JQP136" s="181"/>
      <c r="JQQ136" s="181"/>
      <c r="JQR136" s="239"/>
      <c r="JQS136" s="181"/>
      <c r="JQT136" s="181"/>
      <c r="JQU136" s="239"/>
      <c r="JQV136" s="181"/>
      <c r="JQW136" s="181"/>
      <c r="JQX136" s="239"/>
      <c r="JQY136" s="181"/>
      <c r="JQZ136" s="181"/>
      <c r="JRA136" s="239"/>
      <c r="JRB136" s="181"/>
      <c r="JRC136" s="181"/>
      <c r="JRD136" s="239"/>
      <c r="JRE136" s="181"/>
      <c r="JRF136" s="181"/>
      <c r="JRG136" s="239"/>
      <c r="JRH136" s="181"/>
      <c r="JRI136" s="181"/>
      <c r="JRJ136" s="239"/>
      <c r="JRK136" s="181"/>
      <c r="JRL136" s="181"/>
      <c r="JRM136" s="239"/>
      <c r="JRN136" s="181"/>
      <c r="JRO136" s="181"/>
      <c r="JRP136" s="239"/>
      <c r="JRQ136" s="181"/>
      <c r="JRR136" s="181"/>
      <c r="JRS136" s="239"/>
      <c r="JRT136" s="181"/>
      <c r="JRU136" s="181"/>
      <c r="JRV136" s="239"/>
      <c r="JRW136" s="181"/>
      <c r="JRX136" s="181"/>
      <c r="JRY136" s="239"/>
      <c r="JRZ136" s="181"/>
      <c r="JSA136" s="181"/>
      <c r="JSB136" s="239"/>
      <c r="JSC136" s="181"/>
      <c r="JSD136" s="181"/>
      <c r="JSE136" s="239"/>
      <c r="JSF136" s="181"/>
      <c r="JSG136" s="181"/>
      <c r="JSH136" s="239"/>
      <c r="JSI136" s="181"/>
      <c r="JSJ136" s="181"/>
      <c r="JSK136" s="239"/>
      <c r="JSL136" s="181"/>
      <c r="JSM136" s="181"/>
      <c r="JSN136" s="239"/>
      <c r="JSO136" s="181"/>
      <c r="JSP136" s="181"/>
      <c r="JSQ136" s="239"/>
      <c r="JSR136" s="181"/>
      <c r="JSS136" s="181"/>
      <c r="JST136" s="239"/>
      <c r="JSU136" s="181"/>
      <c r="JSV136" s="181"/>
      <c r="JSW136" s="239"/>
      <c r="JSX136" s="181"/>
      <c r="JSY136" s="181"/>
      <c r="JSZ136" s="239"/>
      <c r="JTA136" s="181"/>
      <c r="JTB136" s="181"/>
      <c r="JTC136" s="239"/>
      <c r="JTD136" s="181"/>
      <c r="JTE136" s="181"/>
      <c r="JTF136" s="239"/>
      <c r="JTG136" s="181"/>
      <c r="JTH136" s="181"/>
      <c r="JTI136" s="239"/>
      <c r="JTJ136" s="181"/>
      <c r="JTK136" s="181"/>
      <c r="JTL136" s="239"/>
      <c r="JTM136" s="181"/>
      <c r="JTN136" s="181"/>
      <c r="JTO136" s="239"/>
      <c r="JTP136" s="181"/>
      <c r="JTQ136" s="181"/>
      <c r="JTR136" s="239"/>
      <c r="JTS136" s="181"/>
      <c r="JTT136" s="181"/>
      <c r="JTU136" s="239"/>
      <c r="JTV136" s="181"/>
      <c r="JTW136" s="181"/>
      <c r="JTX136" s="239"/>
      <c r="JTY136" s="181"/>
      <c r="JTZ136" s="181"/>
      <c r="JUA136" s="239"/>
      <c r="JUB136" s="181"/>
      <c r="JUC136" s="181"/>
      <c r="JUD136" s="239"/>
      <c r="JUE136" s="181"/>
      <c r="JUF136" s="181"/>
      <c r="JUG136" s="239"/>
      <c r="JUH136" s="181"/>
      <c r="JUI136" s="181"/>
      <c r="JUJ136" s="239"/>
      <c r="JUK136" s="181"/>
      <c r="JUL136" s="181"/>
      <c r="JUM136" s="239"/>
      <c r="JUN136" s="181"/>
      <c r="JUO136" s="181"/>
      <c r="JUP136" s="239"/>
      <c r="JUQ136" s="181"/>
      <c r="JUR136" s="181"/>
      <c r="JUS136" s="239"/>
      <c r="JUT136" s="181"/>
      <c r="JUU136" s="181"/>
      <c r="JUV136" s="239"/>
      <c r="JUW136" s="181"/>
      <c r="JUX136" s="181"/>
      <c r="JUY136" s="239"/>
      <c r="JUZ136" s="181"/>
      <c r="JVA136" s="181"/>
      <c r="JVB136" s="239"/>
      <c r="JVC136" s="181"/>
      <c r="JVD136" s="181"/>
      <c r="JVE136" s="239"/>
      <c r="JVF136" s="181"/>
      <c r="JVG136" s="181"/>
      <c r="JVH136" s="239"/>
      <c r="JVI136" s="181"/>
      <c r="JVJ136" s="181"/>
      <c r="JVK136" s="239"/>
      <c r="JVL136" s="181"/>
      <c r="JVM136" s="181"/>
      <c r="JVN136" s="239"/>
      <c r="JVO136" s="181"/>
      <c r="JVP136" s="181"/>
      <c r="JVQ136" s="239"/>
      <c r="JVR136" s="181"/>
      <c r="JVS136" s="181"/>
      <c r="JVT136" s="239"/>
      <c r="JVU136" s="181"/>
      <c r="JVV136" s="181"/>
      <c r="JVW136" s="239"/>
      <c r="JVX136" s="181"/>
      <c r="JVY136" s="181"/>
      <c r="JVZ136" s="239"/>
      <c r="JWA136" s="181"/>
      <c r="JWB136" s="181"/>
      <c r="JWC136" s="239"/>
      <c r="JWD136" s="181"/>
      <c r="JWE136" s="181"/>
      <c r="JWF136" s="239"/>
      <c r="JWG136" s="181"/>
      <c r="JWH136" s="181"/>
      <c r="JWI136" s="239"/>
      <c r="JWJ136" s="181"/>
      <c r="JWK136" s="181"/>
      <c r="JWL136" s="239"/>
      <c r="JWM136" s="181"/>
      <c r="JWN136" s="181"/>
      <c r="JWO136" s="239"/>
      <c r="JWP136" s="181"/>
      <c r="JWQ136" s="181"/>
      <c r="JWR136" s="239"/>
      <c r="JWS136" s="181"/>
      <c r="JWT136" s="181"/>
      <c r="JWU136" s="239"/>
      <c r="JWV136" s="181"/>
      <c r="JWW136" s="181"/>
      <c r="JWX136" s="239"/>
      <c r="JWY136" s="181"/>
      <c r="JWZ136" s="181"/>
      <c r="JXA136" s="239"/>
      <c r="JXB136" s="181"/>
      <c r="JXC136" s="181"/>
      <c r="JXD136" s="239"/>
      <c r="JXE136" s="181"/>
      <c r="JXF136" s="181"/>
      <c r="JXG136" s="239"/>
      <c r="JXH136" s="181"/>
      <c r="JXI136" s="181"/>
      <c r="JXJ136" s="239"/>
      <c r="JXK136" s="181"/>
      <c r="JXL136" s="181"/>
      <c r="JXM136" s="239"/>
      <c r="JXN136" s="181"/>
      <c r="JXO136" s="181"/>
      <c r="JXP136" s="239"/>
      <c r="JXQ136" s="181"/>
      <c r="JXR136" s="181"/>
      <c r="JXS136" s="239"/>
      <c r="JXT136" s="181"/>
      <c r="JXU136" s="181"/>
      <c r="JXV136" s="239"/>
      <c r="JXW136" s="181"/>
      <c r="JXX136" s="181"/>
      <c r="JXY136" s="239"/>
      <c r="JXZ136" s="181"/>
      <c r="JYA136" s="181"/>
      <c r="JYB136" s="239"/>
      <c r="JYC136" s="181"/>
      <c r="JYD136" s="181"/>
      <c r="JYE136" s="239"/>
      <c r="JYF136" s="181"/>
      <c r="JYG136" s="181"/>
      <c r="JYH136" s="239"/>
      <c r="JYI136" s="181"/>
      <c r="JYJ136" s="181"/>
      <c r="JYK136" s="239"/>
      <c r="JYL136" s="181"/>
      <c r="JYM136" s="181"/>
      <c r="JYN136" s="239"/>
      <c r="JYO136" s="181"/>
      <c r="JYP136" s="181"/>
      <c r="JYQ136" s="239"/>
      <c r="JYR136" s="181"/>
      <c r="JYS136" s="181"/>
      <c r="JYT136" s="239"/>
      <c r="JYU136" s="181"/>
      <c r="JYV136" s="181"/>
      <c r="JYW136" s="239"/>
      <c r="JYX136" s="181"/>
      <c r="JYY136" s="181"/>
      <c r="JYZ136" s="239"/>
      <c r="JZA136" s="181"/>
      <c r="JZB136" s="181"/>
      <c r="JZC136" s="239"/>
      <c r="JZD136" s="181"/>
      <c r="JZE136" s="181"/>
      <c r="JZF136" s="239"/>
      <c r="JZG136" s="181"/>
      <c r="JZH136" s="181"/>
      <c r="JZI136" s="239"/>
      <c r="JZJ136" s="181"/>
      <c r="JZK136" s="181"/>
      <c r="JZL136" s="239"/>
      <c r="JZM136" s="181"/>
      <c r="JZN136" s="181"/>
      <c r="JZO136" s="239"/>
      <c r="JZP136" s="181"/>
      <c r="JZQ136" s="181"/>
      <c r="JZR136" s="239"/>
      <c r="JZS136" s="181"/>
      <c r="JZT136" s="181"/>
      <c r="JZU136" s="239"/>
      <c r="JZV136" s="181"/>
      <c r="JZW136" s="181"/>
      <c r="JZX136" s="239"/>
      <c r="JZY136" s="181"/>
      <c r="JZZ136" s="181"/>
      <c r="KAA136" s="239"/>
      <c r="KAB136" s="181"/>
      <c r="KAC136" s="181"/>
      <c r="KAD136" s="239"/>
      <c r="KAE136" s="181"/>
      <c r="KAF136" s="181"/>
      <c r="KAG136" s="239"/>
      <c r="KAH136" s="181"/>
      <c r="KAI136" s="181"/>
      <c r="KAJ136" s="239"/>
      <c r="KAK136" s="181"/>
      <c r="KAL136" s="181"/>
      <c r="KAM136" s="239"/>
      <c r="KAN136" s="181"/>
      <c r="KAO136" s="181"/>
      <c r="KAP136" s="239"/>
      <c r="KAQ136" s="181"/>
      <c r="KAR136" s="181"/>
      <c r="KAS136" s="239"/>
      <c r="KAT136" s="181"/>
      <c r="KAU136" s="181"/>
      <c r="KAV136" s="239"/>
      <c r="KAW136" s="181"/>
      <c r="KAX136" s="181"/>
      <c r="KAY136" s="239"/>
      <c r="KAZ136" s="181"/>
      <c r="KBA136" s="181"/>
      <c r="KBB136" s="239"/>
      <c r="KBC136" s="181"/>
      <c r="KBD136" s="181"/>
      <c r="KBE136" s="239"/>
      <c r="KBF136" s="181"/>
      <c r="KBG136" s="181"/>
      <c r="KBH136" s="239"/>
      <c r="KBI136" s="181"/>
      <c r="KBJ136" s="181"/>
      <c r="KBK136" s="239"/>
      <c r="KBL136" s="181"/>
      <c r="KBM136" s="181"/>
      <c r="KBN136" s="239"/>
      <c r="KBO136" s="181"/>
      <c r="KBP136" s="181"/>
      <c r="KBQ136" s="239"/>
      <c r="KBR136" s="181"/>
      <c r="KBS136" s="181"/>
      <c r="KBT136" s="239"/>
      <c r="KBU136" s="181"/>
      <c r="KBV136" s="181"/>
      <c r="KBW136" s="239"/>
      <c r="KBX136" s="181"/>
      <c r="KBY136" s="181"/>
      <c r="KBZ136" s="239"/>
      <c r="KCA136" s="181"/>
      <c r="KCB136" s="181"/>
      <c r="KCC136" s="239"/>
      <c r="KCD136" s="181"/>
      <c r="KCE136" s="181"/>
      <c r="KCF136" s="239"/>
      <c r="KCG136" s="181"/>
      <c r="KCH136" s="181"/>
      <c r="KCI136" s="239"/>
      <c r="KCJ136" s="181"/>
      <c r="KCK136" s="181"/>
      <c r="KCL136" s="239"/>
      <c r="KCM136" s="181"/>
      <c r="KCN136" s="181"/>
      <c r="KCO136" s="239"/>
      <c r="KCP136" s="181"/>
      <c r="KCQ136" s="181"/>
      <c r="KCR136" s="239"/>
      <c r="KCS136" s="181"/>
      <c r="KCT136" s="181"/>
      <c r="KCU136" s="239"/>
      <c r="KCV136" s="181"/>
      <c r="KCW136" s="181"/>
      <c r="KCX136" s="239"/>
      <c r="KCY136" s="181"/>
      <c r="KCZ136" s="181"/>
      <c r="KDA136" s="239"/>
      <c r="KDB136" s="181"/>
      <c r="KDC136" s="181"/>
      <c r="KDD136" s="239"/>
      <c r="KDE136" s="181"/>
      <c r="KDF136" s="181"/>
      <c r="KDG136" s="239"/>
      <c r="KDH136" s="181"/>
      <c r="KDI136" s="181"/>
      <c r="KDJ136" s="239"/>
      <c r="KDK136" s="181"/>
      <c r="KDL136" s="181"/>
      <c r="KDM136" s="239"/>
      <c r="KDN136" s="181"/>
      <c r="KDO136" s="181"/>
      <c r="KDP136" s="239"/>
      <c r="KDQ136" s="181"/>
      <c r="KDR136" s="181"/>
      <c r="KDS136" s="239"/>
      <c r="KDT136" s="181"/>
      <c r="KDU136" s="181"/>
      <c r="KDV136" s="239"/>
      <c r="KDW136" s="181"/>
      <c r="KDX136" s="181"/>
      <c r="KDY136" s="239"/>
      <c r="KDZ136" s="181"/>
      <c r="KEA136" s="181"/>
      <c r="KEB136" s="239"/>
      <c r="KEC136" s="181"/>
      <c r="KED136" s="181"/>
      <c r="KEE136" s="239"/>
      <c r="KEF136" s="181"/>
      <c r="KEG136" s="181"/>
      <c r="KEH136" s="239"/>
      <c r="KEI136" s="181"/>
      <c r="KEJ136" s="181"/>
      <c r="KEK136" s="239"/>
      <c r="KEL136" s="181"/>
      <c r="KEM136" s="181"/>
      <c r="KEN136" s="239"/>
      <c r="KEO136" s="181"/>
      <c r="KEP136" s="181"/>
      <c r="KEQ136" s="239"/>
      <c r="KER136" s="181"/>
      <c r="KES136" s="181"/>
      <c r="KET136" s="239"/>
      <c r="KEU136" s="181"/>
      <c r="KEV136" s="181"/>
      <c r="KEW136" s="239"/>
      <c r="KEX136" s="181"/>
      <c r="KEY136" s="181"/>
      <c r="KEZ136" s="239"/>
      <c r="KFA136" s="181"/>
      <c r="KFB136" s="181"/>
      <c r="KFC136" s="239"/>
      <c r="KFD136" s="181"/>
      <c r="KFE136" s="181"/>
      <c r="KFF136" s="239"/>
      <c r="KFG136" s="181"/>
      <c r="KFH136" s="181"/>
      <c r="KFI136" s="239"/>
      <c r="KFJ136" s="181"/>
      <c r="KFK136" s="181"/>
      <c r="KFL136" s="239"/>
      <c r="KFM136" s="181"/>
      <c r="KFN136" s="181"/>
      <c r="KFO136" s="239"/>
      <c r="KFP136" s="181"/>
      <c r="KFQ136" s="181"/>
      <c r="KFR136" s="239"/>
      <c r="KFS136" s="181"/>
      <c r="KFT136" s="181"/>
      <c r="KFU136" s="239"/>
      <c r="KFV136" s="181"/>
      <c r="KFW136" s="181"/>
      <c r="KFX136" s="239"/>
      <c r="KFY136" s="181"/>
      <c r="KFZ136" s="181"/>
      <c r="KGA136" s="239"/>
      <c r="KGB136" s="181"/>
      <c r="KGC136" s="181"/>
      <c r="KGD136" s="239"/>
      <c r="KGE136" s="181"/>
      <c r="KGF136" s="181"/>
      <c r="KGG136" s="239"/>
      <c r="KGH136" s="181"/>
      <c r="KGI136" s="181"/>
      <c r="KGJ136" s="239"/>
      <c r="KGK136" s="181"/>
      <c r="KGL136" s="181"/>
      <c r="KGM136" s="239"/>
      <c r="KGN136" s="181"/>
      <c r="KGO136" s="181"/>
      <c r="KGP136" s="239"/>
      <c r="KGQ136" s="181"/>
      <c r="KGR136" s="181"/>
      <c r="KGS136" s="239"/>
      <c r="KGT136" s="181"/>
      <c r="KGU136" s="181"/>
      <c r="KGV136" s="239"/>
      <c r="KGW136" s="181"/>
      <c r="KGX136" s="181"/>
      <c r="KGY136" s="239"/>
      <c r="KGZ136" s="181"/>
      <c r="KHA136" s="181"/>
      <c r="KHB136" s="239"/>
      <c r="KHC136" s="181"/>
      <c r="KHD136" s="181"/>
      <c r="KHE136" s="239"/>
      <c r="KHF136" s="181"/>
      <c r="KHG136" s="181"/>
      <c r="KHH136" s="239"/>
      <c r="KHI136" s="181"/>
      <c r="KHJ136" s="181"/>
      <c r="KHK136" s="239"/>
      <c r="KHL136" s="181"/>
      <c r="KHM136" s="181"/>
      <c r="KHN136" s="239"/>
      <c r="KHO136" s="181"/>
      <c r="KHP136" s="181"/>
      <c r="KHQ136" s="239"/>
      <c r="KHR136" s="181"/>
      <c r="KHS136" s="181"/>
      <c r="KHT136" s="239"/>
      <c r="KHU136" s="181"/>
      <c r="KHV136" s="181"/>
      <c r="KHW136" s="239"/>
      <c r="KHX136" s="181"/>
      <c r="KHY136" s="181"/>
      <c r="KHZ136" s="239"/>
      <c r="KIA136" s="181"/>
      <c r="KIB136" s="181"/>
      <c r="KIC136" s="239"/>
      <c r="KID136" s="181"/>
      <c r="KIE136" s="181"/>
      <c r="KIF136" s="239"/>
      <c r="KIG136" s="181"/>
      <c r="KIH136" s="181"/>
      <c r="KII136" s="239"/>
      <c r="KIJ136" s="181"/>
      <c r="KIK136" s="181"/>
      <c r="KIL136" s="239"/>
      <c r="KIM136" s="181"/>
      <c r="KIN136" s="181"/>
      <c r="KIO136" s="239"/>
      <c r="KIP136" s="181"/>
      <c r="KIQ136" s="181"/>
      <c r="KIR136" s="239"/>
      <c r="KIS136" s="181"/>
      <c r="KIT136" s="181"/>
      <c r="KIU136" s="239"/>
      <c r="KIV136" s="181"/>
      <c r="KIW136" s="181"/>
      <c r="KIX136" s="239"/>
      <c r="KIY136" s="181"/>
      <c r="KIZ136" s="181"/>
      <c r="KJA136" s="239"/>
      <c r="KJB136" s="181"/>
      <c r="KJC136" s="181"/>
      <c r="KJD136" s="239"/>
      <c r="KJE136" s="181"/>
      <c r="KJF136" s="181"/>
      <c r="KJG136" s="239"/>
      <c r="KJH136" s="181"/>
      <c r="KJI136" s="181"/>
      <c r="KJJ136" s="239"/>
      <c r="KJK136" s="181"/>
      <c r="KJL136" s="181"/>
      <c r="KJM136" s="239"/>
      <c r="KJN136" s="181"/>
      <c r="KJO136" s="181"/>
      <c r="KJP136" s="239"/>
      <c r="KJQ136" s="181"/>
      <c r="KJR136" s="181"/>
      <c r="KJS136" s="239"/>
      <c r="KJT136" s="181"/>
      <c r="KJU136" s="181"/>
      <c r="KJV136" s="239"/>
      <c r="KJW136" s="181"/>
      <c r="KJX136" s="181"/>
      <c r="KJY136" s="239"/>
      <c r="KJZ136" s="181"/>
      <c r="KKA136" s="181"/>
      <c r="KKB136" s="239"/>
      <c r="KKC136" s="181"/>
      <c r="KKD136" s="181"/>
      <c r="KKE136" s="239"/>
      <c r="KKF136" s="181"/>
      <c r="KKG136" s="181"/>
      <c r="KKH136" s="239"/>
      <c r="KKI136" s="181"/>
      <c r="KKJ136" s="181"/>
      <c r="KKK136" s="239"/>
      <c r="KKL136" s="181"/>
      <c r="KKM136" s="181"/>
      <c r="KKN136" s="239"/>
      <c r="KKO136" s="181"/>
      <c r="KKP136" s="181"/>
      <c r="KKQ136" s="239"/>
      <c r="KKR136" s="181"/>
      <c r="KKS136" s="181"/>
      <c r="KKT136" s="239"/>
      <c r="KKU136" s="181"/>
      <c r="KKV136" s="181"/>
      <c r="KKW136" s="239"/>
      <c r="KKX136" s="181"/>
      <c r="KKY136" s="181"/>
      <c r="KKZ136" s="239"/>
      <c r="KLA136" s="181"/>
      <c r="KLB136" s="181"/>
      <c r="KLC136" s="239"/>
      <c r="KLD136" s="181"/>
      <c r="KLE136" s="181"/>
      <c r="KLF136" s="239"/>
      <c r="KLG136" s="181"/>
      <c r="KLH136" s="181"/>
      <c r="KLI136" s="239"/>
      <c r="KLJ136" s="181"/>
      <c r="KLK136" s="181"/>
      <c r="KLL136" s="239"/>
      <c r="KLM136" s="181"/>
      <c r="KLN136" s="181"/>
      <c r="KLO136" s="239"/>
      <c r="KLP136" s="181"/>
      <c r="KLQ136" s="181"/>
      <c r="KLR136" s="239"/>
      <c r="KLS136" s="181"/>
      <c r="KLT136" s="181"/>
      <c r="KLU136" s="239"/>
      <c r="KLV136" s="181"/>
      <c r="KLW136" s="181"/>
      <c r="KLX136" s="239"/>
      <c r="KLY136" s="181"/>
      <c r="KLZ136" s="181"/>
      <c r="KMA136" s="239"/>
      <c r="KMB136" s="181"/>
      <c r="KMC136" s="181"/>
      <c r="KMD136" s="239"/>
      <c r="KME136" s="181"/>
      <c r="KMF136" s="181"/>
      <c r="KMG136" s="239"/>
      <c r="KMH136" s="181"/>
      <c r="KMI136" s="181"/>
      <c r="KMJ136" s="239"/>
      <c r="KMK136" s="181"/>
      <c r="KML136" s="181"/>
      <c r="KMM136" s="239"/>
      <c r="KMN136" s="181"/>
      <c r="KMO136" s="181"/>
      <c r="KMP136" s="239"/>
      <c r="KMQ136" s="181"/>
      <c r="KMR136" s="181"/>
      <c r="KMS136" s="239"/>
      <c r="KMT136" s="181"/>
      <c r="KMU136" s="181"/>
      <c r="KMV136" s="239"/>
      <c r="KMW136" s="181"/>
      <c r="KMX136" s="181"/>
      <c r="KMY136" s="239"/>
      <c r="KMZ136" s="181"/>
      <c r="KNA136" s="181"/>
      <c r="KNB136" s="239"/>
      <c r="KNC136" s="181"/>
      <c r="KND136" s="181"/>
      <c r="KNE136" s="239"/>
      <c r="KNF136" s="181"/>
      <c r="KNG136" s="181"/>
      <c r="KNH136" s="239"/>
      <c r="KNI136" s="181"/>
      <c r="KNJ136" s="181"/>
      <c r="KNK136" s="239"/>
      <c r="KNL136" s="181"/>
      <c r="KNM136" s="181"/>
      <c r="KNN136" s="239"/>
      <c r="KNO136" s="181"/>
      <c r="KNP136" s="181"/>
      <c r="KNQ136" s="239"/>
      <c r="KNR136" s="181"/>
      <c r="KNS136" s="181"/>
      <c r="KNT136" s="239"/>
      <c r="KNU136" s="181"/>
      <c r="KNV136" s="181"/>
      <c r="KNW136" s="239"/>
      <c r="KNX136" s="181"/>
      <c r="KNY136" s="181"/>
      <c r="KNZ136" s="239"/>
      <c r="KOA136" s="181"/>
      <c r="KOB136" s="181"/>
      <c r="KOC136" s="239"/>
      <c r="KOD136" s="181"/>
      <c r="KOE136" s="181"/>
      <c r="KOF136" s="239"/>
      <c r="KOG136" s="181"/>
      <c r="KOH136" s="181"/>
      <c r="KOI136" s="239"/>
      <c r="KOJ136" s="181"/>
      <c r="KOK136" s="181"/>
      <c r="KOL136" s="239"/>
      <c r="KOM136" s="181"/>
      <c r="KON136" s="181"/>
      <c r="KOO136" s="239"/>
      <c r="KOP136" s="181"/>
      <c r="KOQ136" s="181"/>
      <c r="KOR136" s="239"/>
      <c r="KOS136" s="181"/>
      <c r="KOT136" s="181"/>
      <c r="KOU136" s="239"/>
      <c r="KOV136" s="181"/>
      <c r="KOW136" s="181"/>
      <c r="KOX136" s="239"/>
      <c r="KOY136" s="181"/>
      <c r="KOZ136" s="181"/>
      <c r="KPA136" s="239"/>
      <c r="KPB136" s="181"/>
      <c r="KPC136" s="181"/>
      <c r="KPD136" s="239"/>
      <c r="KPE136" s="181"/>
      <c r="KPF136" s="181"/>
      <c r="KPG136" s="239"/>
      <c r="KPH136" s="181"/>
      <c r="KPI136" s="181"/>
      <c r="KPJ136" s="239"/>
      <c r="KPK136" s="181"/>
      <c r="KPL136" s="181"/>
      <c r="KPM136" s="239"/>
      <c r="KPN136" s="181"/>
      <c r="KPO136" s="181"/>
      <c r="KPP136" s="239"/>
      <c r="KPQ136" s="181"/>
      <c r="KPR136" s="181"/>
      <c r="KPS136" s="239"/>
      <c r="KPT136" s="181"/>
      <c r="KPU136" s="181"/>
      <c r="KPV136" s="239"/>
      <c r="KPW136" s="181"/>
      <c r="KPX136" s="181"/>
      <c r="KPY136" s="239"/>
      <c r="KPZ136" s="181"/>
      <c r="KQA136" s="181"/>
      <c r="KQB136" s="239"/>
      <c r="KQC136" s="181"/>
      <c r="KQD136" s="181"/>
      <c r="KQE136" s="239"/>
      <c r="KQF136" s="181"/>
      <c r="KQG136" s="181"/>
      <c r="KQH136" s="239"/>
      <c r="KQI136" s="181"/>
      <c r="KQJ136" s="181"/>
      <c r="KQK136" s="239"/>
      <c r="KQL136" s="181"/>
      <c r="KQM136" s="181"/>
      <c r="KQN136" s="239"/>
      <c r="KQO136" s="181"/>
      <c r="KQP136" s="181"/>
      <c r="KQQ136" s="239"/>
      <c r="KQR136" s="181"/>
      <c r="KQS136" s="181"/>
      <c r="KQT136" s="239"/>
      <c r="KQU136" s="181"/>
      <c r="KQV136" s="181"/>
      <c r="KQW136" s="239"/>
      <c r="KQX136" s="181"/>
      <c r="KQY136" s="181"/>
      <c r="KQZ136" s="239"/>
      <c r="KRA136" s="181"/>
      <c r="KRB136" s="181"/>
      <c r="KRC136" s="239"/>
      <c r="KRD136" s="181"/>
      <c r="KRE136" s="181"/>
      <c r="KRF136" s="239"/>
      <c r="KRG136" s="181"/>
      <c r="KRH136" s="181"/>
      <c r="KRI136" s="239"/>
      <c r="KRJ136" s="181"/>
      <c r="KRK136" s="181"/>
      <c r="KRL136" s="239"/>
      <c r="KRM136" s="181"/>
      <c r="KRN136" s="181"/>
      <c r="KRO136" s="239"/>
      <c r="KRP136" s="181"/>
      <c r="KRQ136" s="181"/>
      <c r="KRR136" s="239"/>
      <c r="KRS136" s="181"/>
      <c r="KRT136" s="181"/>
      <c r="KRU136" s="239"/>
      <c r="KRV136" s="181"/>
      <c r="KRW136" s="181"/>
      <c r="KRX136" s="239"/>
      <c r="KRY136" s="181"/>
      <c r="KRZ136" s="181"/>
      <c r="KSA136" s="239"/>
      <c r="KSB136" s="181"/>
      <c r="KSC136" s="181"/>
      <c r="KSD136" s="239"/>
      <c r="KSE136" s="181"/>
      <c r="KSF136" s="181"/>
      <c r="KSG136" s="239"/>
      <c r="KSH136" s="181"/>
      <c r="KSI136" s="181"/>
      <c r="KSJ136" s="239"/>
      <c r="KSK136" s="181"/>
      <c r="KSL136" s="181"/>
      <c r="KSM136" s="239"/>
      <c r="KSN136" s="181"/>
      <c r="KSO136" s="181"/>
      <c r="KSP136" s="239"/>
      <c r="KSQ136" s="181"/>
      <c r="KSR136" s="181"/>
      <c r="KSS136" s="239"/>
      <c r="KST136" s="181"/>
      <c r="KSU136" s="181"/>
      <c r="KSV136" s="239"/>
      <c r="KSW136" s="181"/>
      <c r="KSX136" s="181"/>
      <c r="KSY136" s="239"/>
      <c r="KSZ136" s="181"/>
      <c r="KTA136" s="181"/>
      <c r="KTB136" s="239"/>
      <c r="KTC136" s="181"/>
      <c r="KTD136" s="181"/>
      <c r="KTE136" s="239"/>
      <c r="KTF136" s="181"/>
      <c r="KTG136" s="181"/>
      <c r="KTH136" s="239"/>
      <c r="KTI136" s="181"/>
      <c r="KTJ136" s="181"/>
      <c r="KTK136" s="239"/>
      <c r="KTL136" s="181"/>
      <c r="KTM136" s="181"/>
      <c r="KTN136" s="239"/>
      <c r="KTO136" s="181"/>
      <c r="KTP136" s="181"/>
      <c r="KTQ136" s="239"/>
      <c r="KTR136" s="181"/>
      <c r="KTS136" s="181"/>
      <c r="KTT136" s="239"/>
      <c r="KTU136" s="181"/>
      <c r="KTV136" s="181"/>
      <c r="KTW136" s="239"/>
      <c r="KTX136" s="181"/>
      <c r="KTY136" s="181"/>
      <c r="KTZ136" s="239"/>
      <c r="KUA136" s="181"/>
      <c r="KUB136" s="181"/>
      <c r="KUC136" s="239"/>
      <c r="KUD136" s="181"/>
      <c r="KUE136" s="181"/>
      <c r="KUF136" s="239"/>
      <c r="KUG136" s="181"/>
      <c r="KUH136" s="181"/>
      <c r="KUI136" s="239"/>
      <c r="KUJ136" s="181"/>
      <c r="KUK136" s="181"/>
      <c r="KUL136" s="239"/>
      <c r="KUM136" s="181"/>
      <c r="KUN136" s="181"/>
      <c r="KUO136" s="239"/>
      <c r="KUP136" s="181"/>
      <c r="KUQ136" s="181"/>
      <c r="KUR136" s="239"/>
      <c r="KUS136" s="181"/>
      <c r="KUT136" s="181"/>
      <c r="KUU136" s="239"/>
      <c r="KUV136" s="181"/>
      <c r="KUW136" s="181"/>
      <c r="KUX136" s="239"/>
      <c r="KUY136" s="181"/>
      <c r="KUZ136" s="181"/>
      <c r="KVA136" s="239"/>
      <c r="KVB136" s="181"/>
      <c r="KVC136" s="181"/>
      <c r="KVD136" s="239"/>
      <c r="KVE136" s="181"/>
      <c r="KVF136" s="181"/>
      <c r="KVG136" s="239"/>
      <c r="KVH136" s="181"/>
      <c r="KVI136" s="181"/>
      <c r="KVJ136" s="239"/>
      <c r="KVK136" s="181"/>
      <c r="KVL136" s="181"/>
      <c r="KVM136" s="239"/>
      <c r="KVN136" s="181"/>
      <c r="KVO136" s="181"/>
      <c r="KVP136" s="239"/>
      <c r="KVQ136" s="181"/>
      <c r="KVR136" s="181"/>
      <c r="KVS136" s="239"/>
      <c r="KVT136" s="181"/>
      <c r="KVU136" s="181"/>
      <c r="KVV136" s="239"/>
      <c r="KVW136" s="181"/>
      <c r="KVX136" s="181"/>
      <c r="KVY136" s="239"/>
      <c r="KVZ136" s="181"/>
      <c r="KWA136" s="181"/>
      <c r="KWB136" s="239"/>
      <c r="KWC136" s="181"/>
      <c r="KWD136" s="181"/>
      <c r="KWE136" s="239"/>
      <c r="KWF136" s="181"/>
      <c r="KWG136" s="181"/>
      <c r="KWH136" s="239"/>
      <c r="KWI136" s="181"/>
      <c r="KWJ136" s="181"/>
      <c r="KWK136" s="239"/>
      <c r="KWL136" s="181"/>
      <c r="KWM136" s="181"/>
      <c r="KWN136" s="239"/>
      <c r="KWO136" s="181"/>
      <c r="KWP136" s="181"/>
      <c r="KWQ136" s="239"/>
      <c r="KWR136" s="181"/>
      <c r="KWS136" s="181"/>
      <c r="KWT136" s="239"/>
      <c r="KWU136" s="181"/>
      <c r="KWV136" s="181"/>
      <c r="KWW136" s="239"/>
      <c r="KWX136" s="181"/>
      <c r="KWY136" s="181"/>
      <c r="KWZ136" s="239"/>
      <c r="KXA136" s="181"/>
      <c r="KXB136" s="181"/>
      <c r="KXC136" s="239"/>
      <c r="KXD136" s="181"/>
      <c r="KXE136" s="181"/>
      <c r="KXF136" s="239"/>
      <c r="KXG136" s="181"/>
      <c r="KXH136" s="181"/>
      <c r="KXI136" s="239"/>
      <c r="KXJ136" s="181"/>
      <c r="KXK136" s="181"/>
      <c r="KXL136" s="239"/>
      <c r="KXM136" s="181"/>
      <c r="KXN136" s="181"/>
      <c r="KXO136" s="239"/>
      <c r="KXP136" s="181"/>
      <c r="KXQ136" s="181"/>
      <c r="KXR136" s="239"/>
      <c r="KXS136" s="181"/>
      <c r="KXT136" s="181"/>
      <c r="KXU136" s="239"/>
      <c r="KXV136" s="181"/>
      <c r="KXW136" s="181"/>
      <c r="KXX136" s="239"/>
      <c r="KXY136" s="181"/>
      <c r="KXZ136" s="181"/>
      <c r="KYA136" s="239"/>
      <c r="KYB136" s="181"/>
      <c r="KYC136" s="181"/>
      <c r="KYD136" s="239"/>
      <c r="KYE136" s="181"/>
      <c r="KYF136" s="181"/>
      <c r="KYG136" s="239"/>
      <c r="KYH136" s="181"/>
      <c r="KYI136" s="181"/>
      <c r="KYJ136" s="239"/>
      <c r="KYK136" s="181"/>
      <c r="KYL136" s="181"/>
      <c r="KYM136" s="239"/>
      <c r="KYN136" s="181"/>
      <c r="KYO136" s="181"/>
      <c r="KYP136" s="239"/>
      <c r="KYQ136" s="181"/>
      <c r="KYR136" s="181"/>
      <c r="KYS136" s="239"/>
      <c r="KYT136" s="181"/>
      <c r="KYU136" s="181"/>
      <c r="KYV136" s="239"/>
      <c r="KYW136" s="181"/>
      <c r="KYX136" s="181"/>
      <c r="KYY136" s="239"/>
      <c r="KYZ136" s="181"/>
      <c r="KZA136" s="181"/>
      <c r="KZB136" s="239"/>
      <c r="KZC136" s="181"/>
      <c r="KZD136" s="181"/>
      <c r="KZE136" s="239"/>
      <c r="KZF136" s="181"/>
      <c r="KZG136" s="181"/>
      <c r="KZH136" s="239"/>
      <c r="KZI136" s="181"/>
      <c r="KZJ136" s="181"/>
      <c r="KZK136" s="239"/>
      <c r="KZL136" s="181"/>
      <c r="KZM136" s="181"/>
      <c r="KZN136" s="239"/>
      <c r="KZO136" s="181"/>
      <c r="KZP136" s="181"/>
      <c r="KZQ136" s="239"/>
      <c r="KZR136" s="181"/>
      <c r="KZS136" s="181"/>
      <c r="KZT136" s="239"/>
      <c r="KZU136" s="181"/>
      <c r="KZV136" s="181"/>
      <c r="KZW136" s="239"/>
      <c r="KZX136" s="181"/>
      <c r="KZY136" s="181"/>
      <c r="KZZ136" s="239"/>
      <c r="LAA136" s="181"/>
      <c r="LAB136" s="181"/>
      <c r="LAC136" s="239"/>
      <c r="LAD136" s="181"/>
      <c r="LAE136" s="181"/>
      <c r="LAF136" s="239"/>
      <c r="LAG136" s="181"/>
      <c r="LAH136" s="181"/>
      <c r="LAI136" s="239"/>
      <c r="LAJ136" s="181"/>
      <c r="LAK136" s="181"/>
      <c r="LAL136" s="239"/>
      <c r="LAM136" s="181"/>
      <c r="LAN136" s="181"/>
      <c r="LAO136" s="239"/>
      <c r="LAP136" s="181"/>
      <c r="LAQ136" s="181"/>
      <c r="LAR136" s="239"/>
      <c r="LAS136" s="181"/>
      <c r="LAT136" s="181"/>
      <c r="LAU136" s="239"/>
      <c r="LAV136" s="181"/>
      <c r="LAW136" s="181"/>
      <c r="LAX136" s="239"/>
      <c r="LAY136" s="181"/>
      <c r="LAZ136" s="181"/>
      <c r="LBA136" s="239"/>
      <c r="LBB136" s="181"/>
      <c r="LBC136" s="181"/>
      <c r="LBD136" s="239"/>
      <c r="LBE136" s="181"/>
      <c r="LBF136" s="181"/>
      <c r="LBG136" s="239"/>
      <c r="LBH136" s="181"/>
      <c r="LBI136" s="181"/>
      <c r="LBJ136" s="239"/>
      <c r="LBK136" s="181"/>
      <c r="LBL136" s="181"/>
      <c r="LBM136" s="239"/>
      <c r="LBN136" s="181"/>
      <c r="LBO136" s="181"/>
      <c r="LBP136" s="239"/>
      <c r="LBQ136" s="181"/>
      <c r="LBR136" s="181"/>
      <c r="LBS136" s="239"/>
      <c r="LBT136" s="181"/>
      <c r="LBU136" s="181"/>
      <c r="LBV136" s="239"/>
      <c r="LBW136" s="181"/>
      <c r="LBX136" s="181"/>
      <c r="LBY136" s="239"/>
      <c r="LBZ136" s="181"/>
      <c r="LCA136" s="181"/>
      <c r="LCB136" s="239"/>
      <c r="LCC136" s="181"/>
      <c r="LCD136" s="181"/>
      <c r="LCE136" s="239"/>
      <c r="LCF136" s="181"/>
      <c r="LCG136" s="181"/>
      <c r="LCH136" s="239"/>
      <c r="LCI136" s="181"/>
      <c r="LCJ136" s="181"/>
      <c r="LCK136" s="239"/>
      <c r="LCL136" s="181"/>
      <c r="LCM136" s="181"/>
      <c r="LCN136" s="239"/>
      <c r="LCO136" s="181"/>
      <c r="LCP136" s="181"/>
      <c r="LCQ136" s="239"/>
      <c r="LCR136" s="181"/>
      <c r="LCS136" s="181"/>
      <c r="LCT136" s="239"/>
      <c r="LCU136" s="181"/>
      <c r="LCV136" s="181"/>
      <c r="LCW136" s="239"/>
      <c r="LCX136" s="181"/>
      <c r="LCY136" s="181"/>
      <c r="LCZ136" s="239"/>
      <c r="LDA136" s="181"/>
      <c r="LDB136" s="181"/>
      <c r="LDC136" s="239"/>
      <c r="LDD136" s="181"/>
      <c r="LDE136" s="181"/>
      <c r="LDF136" s="239"/>
      <c r="LDG136" s="181"/>
      <c r="LDH136" s="181"/>
      <c r="LDI136" s="239"/>
      <c r="LDJ136" s="181"/>
      <c r="LDK136" s="181"/>
      <c r="LDL136" s="239"/>
      <c r="LDM136" s="181"/>
      <c r="LDN136" s="181"/>
      <c r="LDO136" s="239"/>
      <c r="LDP136" s="181"/>
      <c r="LDQ136" s="181"/>
      <c r="LDR136" s="239"/>
      <c r="LDS136" s="181"/>
      <c r="LDT136" s="181"/>
      <c r="LDU136" s="239"/>
      <c r="LDV136" s="181"/>
      <c r="LDW136" s="181"/>
      <c r="LDX136" s="239"/>
      <c r="LDY136" s="181"/>
      <c r="LDZ136" s="181"/>
      <c r="LEA136" s="239"/>
      <c r="LEB136" s="181"/>
      <c r="LEC136" s="181"/>
      <c r="LED136" s="239"/>
      <c r="LEE136" s="181"/>
      <c r="LEF136" s="181"/>
      <c r="LEG136" s="239"/>
      <c r="LEH136" s="181"/>
      <c r="LEI136" s="181"/>
      <c r="LEJ136" s="239"/>
      <c r="LEK136" s="181"/>
      <c r="LEL136" s="181"/>
      <c r="LEM136" s="239"/>
      <c r="LEN136" s="181"/>
      <c r="LEO136" s="181"/>
      <c r="LEP136" s="239"/>
      <c r="LEQ136" s="181"/>
      <c r="LER136" s="181"/>
      <c r="LES136" s="239"/>
      <c r="LET136" s="181"/>
      <c r="LEU136" s="181"/>
      <c r="LEV136" s="239"/>
      <c r="LEW136" s="181"/>
      <c r="LEX136" s="181"/>
      <c r="LEY136" s="239"/>
      <c r="LEZ136" s="181"/>
      <c r="LFA136" s="181"/>
      <c r="LFB136" s="239"/>
      <c r="LFC136" s="181"/>
      <c r="LFD136" s="181"/>
      <c r="LFE136" s="239"/>
      <c r="LFF136" s="181"/>
      <c r="LFG136" s="181"/>
      <c r="LFH136" s="239"/>
      <c r="LFI136" s="181"/>
      <c r="LFJ136" s="181"/>
      <c r="LFK136" s="239"/>
      <c r="LFL136" s="181"/>
      <c r="LFM136" s="181"/>
      <c r="LFN136" s="239"/>
      <c r="LFO136" s="181"/>
      <c r="LFP136" s="181"/>
      <c r="LFQ136" s="239"/>
      <c r="LFR136" s="181"/>
      <c r="LFS136" s="181"/>
      <c r="LFT136" s="239"/>
      <c r="LFU136" s="181"/>
      <c r="LFV136" s="181"/>
      <c r="LFW136" s="239"/>
      <c r="LFX136" s="181"/>
      <c r="LFY136" s="181"/>
      <c r="LFZ136" s="239"/>
      <c r="LGA136" s="181"/>
      <c r="LGB136" s="181"/>
      <c r="LGC136" s="239"/>
      <c r="LGD136" s="181"/>
      <c r="LGE136" s="181"/>
      <c r="LGF136" s="239"/>
      <c r="LGG136" s="181"/>
      <c r="LGH136" s="181"/>
      <c r="LGI136" s="239"/>
      <c r="LGJ136" s="181"/>
      <c r="LGK136" s="181"/>
      <c r="LGL136" s="239"/>
      <c r="LGM136" s="181"/>
      <c r="LGN136" s="181"/>
      <c r="LGO136" s="239"/>
      <c r="LGP136" s="181"/>
      <c r="LGQ136" s="181"/>
      <c r="LGR136" s="239"/>
      <c r="LGS136" s="181"/>
      <c r="LGT136" s="181"/>
      <c r="LGU136" s="239"/>
      <c r="LGV136" s="181"/>
      <c r="LGW136" s="181"/>
      <c r="LGX136" s="239"/>
      <c r="LGY136" s="181"/>
      <c r="LGZ136" s="181"/>
      <c r="LHA136" s="239"/>
      <c r="LHB136" s="181"/>
      <c r="LHC136" s="181"/>
      <c r="LHD136" s="239"/>
      <c r="LHE136" s="181"/>
      <c r="LHF136" s="181"/>
      <c r="LHG136" s="239"/>
      <c r="LHH136" s="181"/>
      <c r="LHI136" s="181"/>
      <c r="LHJ136" s="239"/>
      <c r="LHK136" s="181"/>
      <c r="LHL136" s="181"/>
      <c r="LHM136" s="239"/>
      <c r="LHN136" s="181"/>
      <c r="LHO136" s="181"/>
      <c r="LHP136" s="239"/>
      <c r="LHQ136" s="181"/>
      <c r="LHR136" s="181"/>
      <c r="LHS136" s="239"/>
      <c r="LHT136" s="181"/>
      <c r="LHU136" s="181"/>
      <c r="LHV136" s="239"/>
      <c r="LHW136" s="181"/>
      <c r="LHX136" s="181"/>
      <c r="LHY136" s="239"/>
      <c r="LHZ136" s="181"/>
      <c r="LIA136" s="181"/>
      <c r="LIB136" s="239"/>
      <c r="LIC136" s="181"/>
      <c r="LID136" s="181"/>
      <c r="LIE136" s="239"/>
      <c r="LIF136" s="181"/>
      <c r="LIG136" s="181"/>
      <c r="LIH136" s="239"/>
      <c r="LII136" s="181"/>
      <c r="LIJ136" s="181"/>
      <c r="LIK136" s="239"/>
      <c r="LIL136" s="181"/>
      <c r="LIM136" s="181"/>
      <c r="LIN136" s="239"/>
      <c r="LIO136" s="181"/>
      <c r="LIP136" s="181"/>
      <c r="LIQ136" s="239"/>
      <c r="LIR136" s="181"/>
      <c r="LIS136" s="181"/>
      <c r="LIT136" s="239"/>
      <c r="LIU136" s="181"/>
      <c r="LIV136" s="181"/>
      <c r="LIW136" s="239"/>
      <c r="LIX136" s="181"/>
      <c r="LIY136" s="181"/>
      <c r="LIZ136" s="239"/>
      <c r="LJA136" s="181"/>
      <c r="LJB136" s="181"/>
      <c r="LJC136" s="239"/>
      <c r="LJD136" s="181"/>
      <c r="LJE136" s="181"/>
      <c r="LJF136" s="239"/>
      <c r="LJG136" s="181"/>
      <c r="LJH136" s="181"/>
      <c r="LJI136" s="239"/>
      <c r="LJJ136" s="181"/>
      <c r="LJK136" s="181"/>
      <c r="LJL136" s="239"/>
      <c r="LJM136" s="181"/>
      <c r="LJN136" s="181"/>
      <c r="LJO136" s="239"/>
      <c r="LJP136" s="181"/>
      <c r="LJQ136" s="181"/>
      <c r="LJR136" s="239"/>
      <c r="LJS136" s="181"/>
      <c r="LJT136" s="181"/>
      <c r="LJU136" s="239"/>
      <c r="LJV136" s="181"/>
      <c r="LJW136" s="181"/>
      <c r="LJX136" s="239"/>
      <c r="LJY136" s="181"/>
      <c r="LJZ136" s="181"/>
      <c r="LKA136" s="239"/>
      <c r="LKB136" s="181"/>
      <c r="LKC136" s="181"/>
      <c r="LKD136" s="239"/>
      <c r="LKE136" s="181"/>
      <c r="LKF136" s="181"/>
      <c r="LKG136" s="239"/>
      <c r="LKH136" s="181"/>
      <c r="LKI136" s="181"/>
      <c r="LKJ136" s="239"/>
      <c r="LKK136" s="181"/>
      <c r="LKL136" s="181"/>
      <c r="LKM136" s="239"/>
      <c r="LKN136" s="181"/>
      <c r="LKO136" s="181"/>
      <c r="LKP136" s="239"/>
      <c r="LKQ136" s="181"/>
      <c r="LKR136" s="181"/>
      <c r="LKS136" s="239"/>
      <c r="LKT136" s="181"/>
      <c r="LKU136" s="181"/>
      <c r="LKV136" s="239"/>
      <c r="LKW136" s="181"/>
      <c r="LKX136" s="181"/>
      <c r="LKY136" s="239"/>
      <c r="LKZ136" s="181"/>
      <c r="LLA136" s="181"/>
      <c r="LLB136" s="239"/>
      <c r="LLC136" s="181"/>
      <c r="LLD136" s="181"/>
      <c r="LLE136" s="239"/>
      <c r="LLF136" s="181"/>
      <c r="LLG136" s="181"/>
      <c r="LLH136" s="239"/>
      <c r="LLI136" s="181"/>
      <c r="LLJ136" s="181"/>
      <c r="LLK136" s="239"/>
      <c r="LLL136" s="181"/>
      <c r="LLM136" s="181"/>
      <c r="LLN136" s="239"/>
      <c r="LLO136" s="181"/>
      <c r="LLP136" s="181"/>
      <c r="LLQ136" s="239"/>
      <c r="LLR136" s="181"/>
      <c r="LLS136" s="181"/>
      <c r="LLT136" s="239"/>
      <c r="LLU136" s="181"/>
      <c r="LLV136" s="181"/>
      <c r="LLW136" s="239"/>
      <c r="LLX136" s="181"/>
      <c r="LLY136" s="181"/>
      <c r="LLZ136" s="239"/>
      <c r="LMA136" s="181"/>
      <c r="LMB136" s="181"/>
      <c r="LMC136" s="239"/>
      <c r="LMD136" s="181"/>
      <c r="LME136" s="181"/>
      <c r="LMF136" s="239"/>
      <c r="LMG136" s="181"/>
      <c r="LMH136" s="181"/>
      <c r="LMI136" s="239"/>
      <c r="LMJ136" s="181"/>
      <c r="LMK136" s="181"/>
      <c r="LML136" s="239"/>
      <c r="LMM136" s="181"/>
      <c r="LMN136" s="181"/>
      <c r="LMO136" s="239"/>
      <c r="LMP136" s="181"/>
      <c r="LMQ136" s="181"/>
      <c r="LMR136" s="239"/>
      <c r="LMS136" s="181"/>
      <c r="LMT136" s="181"/>
      <c r="LMU136" s="239"/>
      <c r="LMV136" s="181"/>
      <c r="LMW136" s="181"/>
      <c r="LMX136" s="239"/>
      <c r="LMY136" s="181"/>
      <c r="LMZ136" s="181"/>
      <c r="LNA136" s="239"/>
      <c r="LNB136" s="181"/>
      <c r="LNC136" s="181"/>
      <c r="LND136" s="239"/>
      <c r="LNE136" s="181"/>
      <c r="LNF136" s="181"/>
      <c r="LNG136" s="239"/>
      <c r="LNH136" s="181"/>
      <c r="LNI136" s="181"/>
      <c r="LNJ136" s="239"/>
      <c r="LNK136" s="181"/>
      <c r="LNL136" s="181"/>
      <c r="LNM136" s="239"/>
      <c r="LNN136" s="181"/>
      <c r="LNO136" s="181"/>
      <c r="LNP136" s="239"/>
      <c r="LNQ136" s="181"/>
      <c r="LNR136" s="181"/>
      <c r="LNS136" s="239"/>
      <c r="LNT136" s="181"/>
      <c r="LNU136" s="181"/>
      <c r="LNV136" s="239"/>
      <c r="LNW136" s="181"/>
      <c r="LNX136" s="181"/>
      <c r="LNY136" s="239"/>
      <c r="LNZ136" s="181"/>
      <c r="LOA136" s="181"/>
      <c r="LOB136" s="239"/>
      <c r="LOC136" s="181"/>
      <c r="LOD136" s="181"/>
      <c r="LOE136" s="239"/>
      <c r="LOF136" s="181"/>
      <c r="LOG136" s="181"/>
      <c r="LOH136" s="239"/>
      <c r="LOI136" s="181"/>
      <c r="LOJ136" s="181"/>
      <c r="LOK136" s="239"/>
      <c r="LOL136" s="181"/>
      <c r="LOM136" s="181"/>
      <c r="LON136" s="239"/>
      <c r="LOO136" s="181"/>
      <c r="LOP136" s="181"/>
      <c r="LOQ136" s="239"/>
      <c r="LOR136" s="181"/>
      <c r="LOS136" s="181"/>
      <c r="LOT136" s="239"/>
      <c r="LOU136" s="181"/>
      <c r="LOV136" s="181"/>
      <c r="LOW136" s="239"/>
      <c r="LOX136" s="181"/>
      <c r="LOY136" s="181"/>
      <c r="LOZ136" s="239"/>
      <c r="LPA136" s="181"/>
      <c r="LPB136" s="181"/>
      <c r="LPC136" s="239"/>
      <c r="LPD136" s="181"/>
      <c r="LPE136" s="181"/>
      <c r="LPF136" s="239"/>
      <c r="LPG136" s="181"/>
      <c r="LPH136" s="181"/>
      <c r="LPI136" s="239"/>
      <c r="LPJ136" s="181"/>
      <c r="LPK136" s="181"/>
      <c r="LPL136" s="239"/>
      <c r="LPM136" s="181"/>
      <c r="LPN136" s="181"/>
      <c r="LPO136" s="239"/>
      <c r="LPP136" s="181"/>
      <c r="LPQ136" s="181"/>
      <c r="LPR136" s="239"/>
      <c r="LPS136" s="181"/>
      <c r="LPT136" s="181"/>
      <c r="LPU136" s="239"/>
      <c r="LPV136" s="181"/>
      <c r="LPW136" s="181"/>
      <c r="LPX136" s="239"/>
      <c r="LPY136" s="181"/>
      <c r="LPZ136" s="181"/>
      <c r="LQA136" s="239"/>
      <c r="LQB136" s="181"/>
      <c r="LQC136" s="181"/>
      <c r="LQD136" s="239"/>
      <c r="LQE136" s="181"/>
      <c r="LQF136" s="181"/>
      <c r="LQG136" s="239"/>
      <c r="LQH136" s="181"/>
      <c r="LQI136" s="181"/>
      <c r="LQJ136" s="239"/>
      <c r="LQK136" s="181"/>
      <c r="LQL136" s="181"/>
      <c r="LQM136" s="239"/>
      <c r="LQN136" s="181"/>
      <c r="LQO136" s="181"/>
      <c r="LQP136" s="239"/>
      <c r="LQQ136" s="181"/>
      <c r="LQR136" s="181"/>
      <c r="LQS136" s="239"/>
      <c r="LQT136" s="181"/>
      <c r="LQU136" s="181"/>
      <c r="LQV136" s="239"/>
      <c r="LQW136" s="181"/>
      <c r="LQX136" s="181"/>
      <c r="LQY136" s="239"/>
      <c r="LQZ136" s="181"/>
      <c r="LRA136" s="181"/>
      <c r="LRB136" s="239"/>
      <c r="LRC136" s="181"/>
      <c r="LRD136" s="181"/>
      <c r="LRE136" s="239"/>
      <c r="LRF136" s="181"/>
      <c r="LRG136" s="181"/>
      <c r="LRH136" s="239"/>
      <c r="LRI136" s="181"/>
      <c r="LRJ136" s="181"/>
      <c r="LRK136" s="239"/>
      <c r="LRL136" s="181"/>
      <c r="LRM136" s="181"/>
      <c r="LRN136" s="239"/>
      <c r="LRO136" s="181"/>
      <c r="LRP136" s="181"/>
      <c r="LRQ136" s="239"/>
      <c r="LRR136" s="181"/>
      <c r="LRS136" s="181"/>
      <c r="LRT136" s="239"/>
      <c r="LRU136" s="181"/>
      <c r="LRV136" s="181"/>
      <c r="LRW136" s="239"/>
      <c r="LRX136" s="181"/>
      <c r="LRY136" s="181"/>
      <c r="LRZ136" s="239"/>
      <c r="LSA136" s="181"/>
      <c r="LSB136" s="181"/>
      <c r="LSC136" s="239"/>
      <c r="LSD136" s="181"/>
      <c r="LSE136" s="181"/>
      <c r="LSF136" s="239"/>
      <c r="LSG136" s="181"/>
      <c r="LSH136" s="181"/>
      <c r="LSI136" s="239"/>
      <c r="LSJ136" s="181"/>
      <c r="LSK136" s="181"/>
      <c r="LSL136" s="239"/>
      <c r="LSM136" s="181"/>
      <c r="LSN136" s="181"/>
      <c r="LSO136" s="239"/>
      <c r="LSP136" s="181"/>
      <c r="LSQ136" s="181"/>
      <c r="LSR136" s="239"/>
      <c r="LSS136" s="181"/>
      <c r="LST136" s="181"/>
      <c r="LSU136" s="239"/>
      <c r="LSV136" s="181"/>
      <c r="LSW136" s="181"/>
      <c r="LSX136" s="239"/>
      <c r="LSY136" s="181"/>
      <c r="LSZ136" s="181"/>
      <c r="LTA136" s="239"/>
      <c r="LTB136" s="181"/>
      <c r="LTC136" s="181"/>
      <c r="LTD136" s="239"/>
      <c r="LTE136" s="181"/>
      <c r="LTF136" s="181"/>
      <c r="LTG136" s="239"/>
      <c r="LTH136" s="181"/>
      <c r="LTI136" s="181"/>
      <c r="LTJ136" s="239"/>
      <c r="LTK136" s="181"/>
      <c r="LTL136" s="181"/>
      <c r="LTM136" s="239"/>
      <c r="LTN136" s="181"/>
      <c r="LTO136" s="181"/>
      <c r="LTP136" s="239"/>
      <c r="LTQ136" s="181"/>
      <c r="LTR136" s="181"/>
      <c r="LTS136" s="239"/>
      <c r="LTT136" s="181"/>
      <c r="LTU136" s="181"/>
      <c r="LTV136" s="239"/>
      <c r="LTW136" s="181"/>
      <c r="LTX136" s="181"/>
      <c r="LTY136" s="239"/>
      <c r="LTZ136" s="181"/>
      <c r="LUA136" s="181"/>
      <c r="LUB136" s="239"/>
      <c r="LUC136" s="181"/>
      <c r="LUD136" s="181"/>
      <c r="LUE136" s="239"/>
      <c r="LUF136" s="181"/>
      <c r="LUG136" s="181"/>
      <c r="LUH136" s="239"/>
      <c r="LUI136" s="181"/>
      <c r="LUJ136" s="181"/>
      <c r="LUK136" s="239"/>
      <c r="LUL136" s="181"/>
      <c r="LUM136" s="181"/>
      <c r="LUN136" s="239"/>
      <c r="LUO136" s="181"/>
      <c r="LUP136" s="181"/>
      <c r="LUQ136" s="239"/>
      <c r="LUR136" s="181"/>
      <c r="LUS136" s="181"/>
      <c r="LUT136" s="239"/>
      <c r="LUU136" s="181"/>
      <c r="LUV136" s="181"/>
      <c r="LUW136" s="239"/>
      <c r="LUX136" s="181"/>
      <c r="LUY136" s="181"/>
      <c r="LUZ136" s="239"/>
      <c r="LVA136" s="181"/>
      <c r="LVB136" s="181"/>
      <c r="LVC136" s="239"/>
      <c r="LVD136" s="181"/>
      <c r="LVE136" s="181"/>
      <c r="LVF136" s="239"/>
      <c r="LVG136" s="181"/>
      <c r="LVH136" s="181"/>
      <c r="LVI136" s="239"/>
      <c r="LVJ136" s="181"/>
      <c r="LVK136" s="181"/>
      <c r="LVL136" s="239"/>
      <c r="LVM136" s="181"/>
      <c r="LVN136" s="181"/>
      <c r="LVO136" s="239"/>
      <c r="LVP136" s="181"/>
      <c r="LVQ136" s="181"/>
      <c r="LVR136" s="239"/>
      <c r="LVS136" s="181"/>
      <c r="LVT136" s="181"/>
      <c r="LVU136" s="239"/>
      <c r="LVV136" s="181"/>
      <c r="LVW136" s="181"/>
      <c r="LVX136" s="239"/>
      <c r="LVY136" s="181"/>
      <c r="LVZ136" s="181"/>
      <c r="LWA136" s="239"/>
      <c r="LWB136" s="181"/>
      <c r="LWC136" s="181"/>
      <c r="LWD136" s="239"/>
      <c r="LWE136" s="181"/>
      <c r="LWF136" s="181"/>
      <c r="LWG136" s="239"/>
      <c r="LWH136" s="181"/>
      <c r="LWI136" s="181"/>
      <c r="LWJ136" s="239"/>
      <c r="LWK136" s="181"/>
      <c r="LWL136" s="181"/>
      <c r="LWM136" s="239"/>
      <c r="LWN136" s="181"/>
      <c r="LWO136" s="181"/>
      <c r="LWP136" s="239"/>
      <c r="LWQ136" s="181"/>
      <c r="LWR136" s="181"/>
      <c r="LWS136" s="239"/>
      <c r="LWT136" s="181"/>
      <c r="LWU136" s="181"/>
      <c r="LWV136" s="239"/>
      <c r="LWW136" s="181"/>
      <c r="LWX136" s="181"/>
      <c r="LWY136" s="239"/>
      <c r="LWZ136" s="181"/>
      <c r="LXA136" s="181"/>
      <c r="LXB136" s="239"/>
      <c r="LXC136" s="181"/>
      <c r="LXD136" s="181"/>
      <c r="LXE136" s="239"/>
      <c r="LXF136" s="181"/>
      <c r="LXG136" s="181"/>
      <c r="LXH136" s="239"/>
      <c r="LXI136" s="181"/>
      <c r="LXJ136" s="181"/>
      <c r="LXK136" s="239"/>
      <c r="LXL136" s="181"/>
      <c r="LXM136" s="181"/>
      <c r="LXN136" s="239"/>
      <c r="LXO136" s="181"/>
      <c r="LXP136" s="181"/>
      <c r="LXQ136" s="239"/>
      <c r="LXR136" s="181"/>
      <c r="LXS136" s="181"/>
      <c r="LXT136" s="239"/>
      <c r="LXU136" s="181"/>
      <c r="LXV136" s="181"/>
      <c r="LXW136" s="239"/>
      <c r="LXX136" s="181"/>
      <c r="LXY136" s="181"/>
      <c r="LXZ136" s="239"/>
      <c r="LYA136" s="181"/>
      <c r="LYB136" s="181"/>
      <c r="LYC136" s="239"/>
      <c r="LYD136" s="181"/>
      <c r="LYE136" s="181"/>
      <c r="LYF136" s="239"/>
      <c r="LYG136" s="181"/>
      <c r="LYH136" s="181"/>
      <c r="LYI136" s="239"/>
      <c r="LYJ136" s="181"/>
      <c r="LYK136" s="181"/>
      <c r="LYL136" s="239"/>
      <c r="LYM136" s="181"/>
      <c r="LYN136" s="181"/>
      <c r="LYO136" s="239"/>
      <c r="LYP136" s="181"/>
      <c r="LYQ136" s="181"/>
      <c r="LYR136" s="239"/>
      <c r="LYS136" s="181"/>
      <c r="LYT136" s="181"/>
      <c r="LYU136" s="239"/>
      <c r="LYV136" s="181"/>
      <c r="LYW136" s="181"/>
      <c r="LYX136" s="239"/>
      <c r="LYY136" s="181"/>
      <c r="LYZ136" s="181"/>
      <c r="LZA136" s="239"/>
      <c r="LZB136" s="181"/>
      <c r="LZC136" s="181"/>
      <c r="LZD136" s="239"/>
      <c r="LZE136" s="181"/>
      <c r="LZF136" s="181"/>
      <c r="LZG136" s="239"/>
      <c r="LZH136" s="181"/>
      <c r="LZI136" s="181"/>
      <c r="LZJ136" s="239"/>
      <c r="LZK136" s="181"/>
      <c r="LZL136" s="181"/>
      <c r="LZM136" s="239"/>
      <c r="LZN136" s="181"/>
      <c r="LZO136" s="181"/>
      <c r="LZP136" s="239"/>
      <c r="LZQ136" s="181"/>
      <c r="LZR136" s="181"/>
      <c r="LZS136" s="239"/>
      <c r="LZT136" s="181"/>
      <c r="LZU136" s="181"/>
      <c r="LZV136" s="239"/>
      <c r="LZW136" s="181"/>
      <c r="LZX136" s="181"/>
      <c r="LZY136" s="239"/>
      <c r="LZZ136" s="181"/>
      <c r="MAA136" s="181"/>
      <c r="MAB136" s="239"/>
      <c r="MAC136" s="181"/>
      <c r="MAD136" s="181"/>
      <c r="MAE136" s="239"/>
      <c r="MAF136" s="181"/>
      <c r="MAG136" s="181"/>
      <c r="MAH136" s="239"/>
      <c r="MAI136" s="181"/>
      <c r="MAJ136" s="181"/>
      <c r="MAK136" s="239"/>
      <c r="MAL136" s="181"/>
      <c r="MAM136" s="181"/>
      <c r="MAN136" s="239"/>
      <c r="MAO136" s="181"/>
      <c r="MAP136" s="181"/>
      <c r="MAQ136" s="239"/>
      <c r="MAR136" s="181"/>
      <c r="MAS136" s="181"/>
      <c r="MAT136" s="239"/>
      <c r="MAU136" s="181"/>
      <c r="MAV136" s="181"/>
      <c r="MAW136" s="239"/>
      <c r="MAX136" s="181"/>
      <c r="MAY136" s="181"/>
      <c r="MAZ136" s="239"/>
      <c r="MBA136" s="181"/>
      <c r="MBB136" s="181"/>
      <c r="MBC136" s="239"/>
      <c r="MBD136" s="181"/>
      <c r="MBE136" s="181"/>
      <c r="MBF136" s="239"/>
      <c r="MBG136" s="181"/>
      <c r="MBH136" s="181"/>
      <c r="MBI136" s="239"/>
      <c r="MBJ136" s="181"/>
      <c r="MBK136" s="181"/>
      <c r="MBL136" s="239"/>
      <c r="MBM136" s="181"/>
      <c r="MBN136" s="181"/>
      <c r="MBO136" s="239"/>
      <c r="MBP136" s="181"/>
      <c r="MBQ136" s="181"/>
      <c r="MBR136" s="239"/>
      <c r="MBS136" s="181"/>
      <c r="MBT136" s="181"/>
      <c r="MBU136" s="239"/>
      <c r="MBV136" s="181"/>
      <c r="MBW136" s="181"/>
      <c r="MBX136" s="239"/>
      <c r="MBY136" s="181"/>
      <c r="MBZ136" s="181"/>
      <c r="MCA136" s="239"/>
      <c r="MCB136" s="181"/>
      <c r="MCC136" s="181"/>
      <c r="MCD136" s="239"/>
      <c r="MCE136" s="181"/>
      <c r="MCF136" s="181"/>
      <c r="MCG136" s="239"/>
      <c r="MCH136" s="181"/>
      <c r="MCI136" s="181"/>
      <c r="MCJ136" s="239"/>
      <c r="MCK136" s="181"/>
      <c r="MCL136" s="181"/>
      <c r="MCM136" s="239"/>
      <c r="MCN136" s="181"/>
      <c r="MCO136" s="181"/>
      <c r="MCP136" s="239"/>
      <c r="MCQ136" s="181"/>
      <c r="MCR136" s="181"/>
      <c r="MCS136" s="239"/>
      <c r="MCT136" s="181"/>
      <c r="MCU136" s="181"/>
      <c r="MCV136" s="239"/>
      <c r="MCW136" s="181"/>
      <c r="MCX136" s="181"/>
      <c r="MCY136" s="239"/>
      <c r="MCZ136" s="181"/>
      <c r="MDA136" s="181"/>
      <c r="MDB136" s="239"/>
      <c r="MDC136" s="181"/>
      <c r="MDD136" s="181"/>
      <c r="MDE136" s="239"/>
      <c r="MDF136" s="181"/>
      <c r="MDG136" s="181"/>
      <c r="MDH136" s="239"/>
      <c r="MDI136" s="181"/>
      <c r="MDJ136" s="181"/>
      <c r="MDK136" s="239"/>
      <c r="MDL136" s="181"/>
      <c r="MDM136" s="181"/>
      <c r="MDN136" s="239"/>
      <c r="MDO136" s="181"/>
      <c r="MDP136" s="181"/>
      <c r="MDQ136" s="239"/>
      <c r="MDR136" s="181"/>
      <c r="MDS136" s="181"/>
      <c r="MDT136" s="239"/>
      <c r="MDU136" s="181"/>
      <c r="MDV136" s="181"/>
      <c r="MDW136" s="239"/>
      <c r="MDX136" s="181"/>
      <c r="MDY136" s="181"/>
      <c r="MDZ136" s="239"/>
      <c r="MEA136" s="181"/>
      <c r="MEB136" s="181"/>
      <c r="MEC136" s="239"/>
      <c r="MED136" s="181"/>
      <c r="MEE136" s="181"/>
      <c r="MEF136" s="239"/>
      <c r="MEG136" s="181"/>
      <c r="MEH136" s="181"/>
      <c r="MEI136" s="239"/>
      <c r="MEJ136" s="181"/>
      <c r="MEK136" s="181"/>
      <c r="MEL136" s="239"/>
      <c r="MEM136" s="181"/>
      <c r="MEN136" s="181"/>
      <c r="MEO136" s="239"/>
      <c r="MEP136" s="181"/>
      <c r="MEQ136" s="181"/>
      <c r="MER136" s="239"/>
      <c r="MES136" s="181"/>
      <c r="MET136" s="181"/>
      <c r="MEU136" s="239"/>
      <c r="MEV136" s="181"/>
      <c r="MEW136" s="181"/>
      <c r="MEX136" s="239"/>
      <c r="MEY136" s="181"/>
      <c r="MEZ136" s="181"/>
      <c r="MFA136" s="239"/>
      <c r="MFB136" s="181"/>
      <c r="MFC136" s="181"/>
      <c r="MFD136" s="239"/>
      <c r="MFE136" s="181"/>
      <c r="MFF136" s="181"/>
      <c r="MFG136" s="239"/>
      <c r="MFH136" s="181"/>
      <c r="MFI136" s="181"/>
      <c r="MFJ136" s="239"/>
      <c r="MFK136" s="181"/>
      <c r="MFL136" s="181"/>
      <c r="MFM136" s="239"/>
      <c r="MFN136" s="181"/>
      <c r="MFO136" s="181"/>
      <c r="MFP136" s="239"/>
      <c r="MFQ136" s="181"/>
      <c r="MFR136" s="181"/>
      <c r="MFS136" s="239"/>
      <c r="MFT136" s="181"/>
      <c r="MFU136" s="181"/>
      <c r="MFV136" s="239"/>
      <c r="MFW136" s="181"/>
      <c r="MFX136" s="181"/>
      <c r="MFY136" s="239"/>
      <c r="MFZ136" s="181"/>
      <c r="MGA136" s="181"/>
      <c r="MGB136" s="239"/>
      <c r="MGC136" s="181"/>
      <c r="MGD136" s="181"/>
      <c r="MGE136" s="239"/>
      <c r="MGF136" s="181"/>
      <c r="MGG136" s="181"/>
      <c r="MGH136" s="239"/>
      <c r="MGI136" s="181"/>
      <c r="MGJ136" s="181"/>
      <c r="MGK136" s="239"/>
      <c r="MGL136" s="181"/>
      <c r="MGM136" s="181"/>
      <c r="MGN136" s="239"/>
      <c r="MGO136" s="181"/>
      <c r="MGP136" s="181"/>
      <c r="MGQ136" s="239"/>
      <c r="MGR136" s="181"/>
      <c r="MGS136" s="181"/>
      <c r="MGT136" s="239"/>
      <c r="MGU136" s="181"/>
      <c r="MGV136" s="181"/>
      <c r="MGW136" s="239"/>
      <c r="MGX136" s="181"/>
      <c r="MGY136" s="181"/>
      <c r="MGZ136" s="239"/>
      <c r="MHA136" s="181"/>
      <c r="MHB136" s="181"/>
      <c r="MHC136" s="239"/>
      <c r="MHD136" s="181"/>
      <c r="MHE136" s="181"/>
      <c r="MHF136" s="239"/>
      <c r="MHG136" s="181"/>
      <c r="MHH136" s="181"/>
      <c r="MHI136" s="239"/>
      <c r="MHJ136" s="181"/>
      <c r="MHK136" s="181"/>
      <c r="MHL136" s="239"/>
      <c r="MHM136" s="181"/>
      <c r="MHN136" s="181"/>
      <c r="MHO136" s="239"/>
      <c r="MHP136" s="181"/>
      <c r="MHQ136" s="181"/>
      <c r="MHR136" s="239"/>
      <c r="MHS136" s="181"/>
      <c r="MHT136" s="181"/>
      <c r="MHU136" s="239"/>
      <c r="MHV136" s="181"/>
      <c r="MHW136" s="181"/>
      <c r="MHX136" s="239"/>
      <c r="MHY136" s="181"/>
      <c r="MHZ136" s="181"/>
      <c r="MIA136" s="239"/>
      <c r="MIB136" s="181"/>
      <c r="MIC136" s="181"/>
      <c r="MID136" s="239"/>
      <c r="MIE136" s="181"/>
      <c r="MIF136" s="181"/>
      <c r="MIG136" s="239"/>
      <c r="MIH136" s="181"/>
      <c r="MII136" s="181"/>
      <c r="MIJ136" s="239"/>
      <c r="MIK136" s="181"/>
      <c r="MIL136" s="181"/>
      <c r="MIM136" s="239"/>
      <c r="MIN136" s="181"/>
      <c r="MIO136" s="181"/>
      <c r="MIP136" s="239"/>
      <c r="MIQ136" s="181"/>
      <c r="MIR136" s="181"/>
      <c r="MIS136" s="239"/>
      <c r="MIT136" s="181"/>
      <c r="MIU136" s="181"/>
      <c r="MIV136" s="239"/>
      <c r="MIW136" s="181"/>
      <c r="MIX136" s="181"/>
      <c r="MIY136" s="239"/>
      <c r="MIZ136" s="181"/>
      <c r="MJA136" s="181"/>
      <c r="MJB136" s="239"/>
      <c r="MJC136" s="181"/>
      <c r="MJD136" s="181"/>
      <c r="MJE136" s="239"/>
      <c r="MJF136" s="181"/>
      <c r="MJG136" s="181"/>
      <c r="MJH136" s="239"/>
      <c r="MJI136" s="181"/>
      <c r="MJJ136" s="181"/>
      <c r="MJK136" s="239"/>
      <c r="MJL136" s="181"/>
      <c r="MJM136" s="181"/>
      <c r="MJN136" s="239"/>
      <c r="MJO136" s="181"/>
      <c r="MJP136" s="181"/>
      <c r="MJQ136" s="239"/>
      <c r="MJR136" s="181"/>
      <c r="MJS136" s="181"/>
      <c r="MJT136" s="239"/>
      <c r="MJU136" s="181"/>
      <c r="MJV136" s="181"/>
      <c r="MJW136" s="239"/>
      <c r="MJX136" s="181"/>
      <c r="MJY136" s="181"/>
      <c r="MJZ136" s="239"/>
      <c r="MKA136" s="181"/>
      <c r="MKB136" s="181"/>
      <c r="MKC136" s="239"/>
      <c r="MKD136" s="181"/>
      <c r="MKE136" s="181"/>
      <c r="MKF136" s="239"/>
      <c r="MKG136" s="181"/>
      <c r="MKH136" s="181"/>
      <c r="MKI136" s="239"/>
      <c r="MKJ136" s="181"/>
      <c r="MKK136" s="181"/>
      <c r="MKL136" s="239"/>
      <c r="MKM136" s="181"/>
      <c r="MKN136" s="181"/>
      <c r="MKO136" s="239"/>
      <c r="MKP136" s="181"/>
      <c r="MKQ136" s="181"/>
      <c r="MKR136" s="239"/>
      <c r="MKS136" s="181"/>
      <c r="MKT136" s="181"/>
      <c r="MKU136" s="239"/>
      <c r="MKV136" s="181"/>
      <c r="MKW136" s="181"/>
      <c r="MKX136" s="239"/>
      <c r="MKY136" s="181"/>
      <c r="MKZ136" s="181"/>
      <c r="MLA136" s="239"/>
      <c r="MLB136" s="181"/>
      <c r="MLC136" s="181"/>
      <c r="MLD136" s="239"/>
      <c r="MLE136" s="181"/>
      <c r="MLF136" s="181"/>
      <c r="MLG136" s="239"/>
      <c r="MLH136" s="181"/>
      <c r="MLI136" s="181"/>
      <c r="MLJ136" s="239"/>
      <c r="MLK136" s="181"/>
      <c r="MLL136" s="181"/>
      <c r="MLM136" s="239"/>
      <c r="MLN136" s="181"/>
      <c r="MLO136" s="181"/>
      <c r="MLP136" s="239"/>
      <c r="MLQ136" s="181"/>
      <c r="MLR136" s="181"/>
      <c r="MLS136" s="239"/>
      <c r="MLT136" s="181"/>
      <c r="MLU136" s="181"/>
      <c r="MLV136" s="239"/>
      <c r="MLW136" s="181"/>
      <c r="MLX136" s="181"/>
      <c r="MLY136" s="239"/>
      <c r="MLZ136" s="181"/>
      <c r="MMA136" s="181"/>
      <c r="MMB136" s="239"/>
      <c r="MMC136" s="181"/>
      <c r="MMD136" s="181"/>
      <c r="MME136" s="239"/>
      <c r="MMF136" s="181"/>
      <c r="MMG136" s="181"/>
      <c r="MMH136" s="239"/>
      <c r="MMI136" s="181"/>
      <c r="MMJ136" s="181"/>
      <c r="MMK136" s="239"/>
      <c r="MML136" s="181"/>
      <c r="MMM136" s="181"/>
      <c r="MMN136" s="239"/>
      <c r="MMO136" s="181"/>
      <c r="MMP136" s="181"/>
      <c r="MMQ136" s="239"/>
      <c r="MMR136" s="181"/>
      <c r="MMS136" s="181"/>
      <c r="MMT136" s="239"/>
      <c r="MMU136" s="181"/>
      <c r="MMV136" s="181"/>
      <c r="MMW136" s="239"/>
      <c r="MMX136" s="181"/>
      <c r="MMY136" s="181"/>
      <c r="MMZ136" s="239"/>
      <c r="MNA136" s="181"/>
      <c r="MNB136" s="181"/>
      <c r="MNC136" s="239"/>
      <c r="MND136" s="181"/>
      <c r="MNE136" s="181"/>
      <c r="MNF136" s="239"/>
      <c r="MNG136" s="181"/>
      <c r="MNH136" s="181"/>
      <c r="MNI136" s="239"/>
      <c r="MNJ136" s="181"/>
      <c r="MNK136" s="181"/>
      <c r="MNL136" s="239"/>
      <c r="MNM136" s="181"/>
      <c r="MNN136" s="181"/>
      <c r="MNO136" s="239"/>
      <c r="MNP136" s="181"/>
      <c r="MNQ136" s="181"/>
      <c r="MNR136" s="239"/>
      <c r="MNS136" s="181"/>
      <c r="MNT136" s="181"/>
      <c r="MNU136" s="239"/>
      <c r="MNV136" s="181"/>
      <c r="MNW136" s="181"/>
      <c r="MNX136" s="239"/>
      <c r="MNY136" s="181"/>
      <c r="MNZ136" s="181"/>
      <c r="MOA136" s="239"/>
      <c r="MOB136" s="181"/>
      <c r="MOC136" s="181"/>
      <c r="MOD136" s="239"/>
      <c r="MOE136" s="181"/>
      <c r="MOF136" s="181"/>
      <c r="MOG136" s="239"/>
      <c r="MOH136" s="181"/>
      <c r="MOI136" s="181"/>
      <c r="MOJ136" s="239"/>
      <c r="MOK136" s="181"/>
      <c r="MOL136" s="181"/>
      <c r="MOM136" s="239"/>
      <c r="MON136" s="181"/>
      <c r="MOO136" s="181"/>
      <c r="MOP136" s="239"/>
      <c r="MOQ136" s="181"/>
      <c r="MOR136" s="181"/>
      <c r="MOS136" s="239"/>
      <c r="MOT136" s="181"/>
      <c r="MOU136" s="181"/>
      <c r="MOV136" s="239"/>
      <c r="MOW136" s="181"/>
      <c r="MOX136" s="181"/>
      <c r="MOY136" s="239"/>
      <c r="MOZ136" s="181"/>
      <c r="MPA136" s="181"/>
      <c r="MPB136" s="239"/>
      <c r="MPC136" s="181"/>
      <c r="MPD136" s="181"/>
      <c r="MPE136" s="239"/>
      <c r="MPF136" s="181"/>
      <c r="MPG136" s="181"/>
      <c r="MPH136" s="239"/>
      <c r="MPI136" s="181"/>
      <c r="MPJ136" s="181"/>
      <c r="MPK136" s="239"/>
      <c r="MPL136" s="181"/>
      <c r="MPM136" s="181"/>
      <c r="MPN136" s="239"/>
      <c r="MPO136" s="181"/>
      <c r="MPP136" s="181"/>
      <c r="MPQ136" s="239"/>
      <c r="MPR136" s="181"/>
      <c r="MPS136" s="181"/>
      <c r="MPT136" s="239"/>
      <c r="MPU136" s="181"/>
      <c r="MPV136" s="181"/>
      <c r="MPW136" s="239"/>
      <c r="MPX136" s="181"/>
      <c r="MPY136" s="181"/>
      <c r="MPZ136" s="239"/>
      <c r="MQA136" s="181"/>
      <c r="MQB136" s="181"/>
      <c r="MQC136" s="239"/>
      <c r="MQD136" s="181"/>
      <c r="MQE136" s="181"/>
      <c r="MQF136" s="239"/>
      <c r="MQG136" s="181"/>
      <c r="MQH136" s="181"/>
      <c r="MQI136" s="239"/>
      <c r="MQJ136" s="181"/>
      <c r="MQK136" s="181"/>
      <c r="MQL136" s="239"/>
      <c r="MQM136" s="181"/>
      <c r="MQN136" s="181"/>
      <c r="MQO136" s="239"/>
      <c r="MQP136" s="181"/>
      <c r="MQQ136" s="181"/>
      <c r="MQR136" s="239"/>
      <c r="MQS136" s="181"/>
      <c r="MQT136" s="181"/>
      <c r="MQU136" s="239"/>
      <c r="MQV136" s="181"/>
      <c r="MQW136" s="181"/>
      <c r="MQX136" s="239"/>
      <c r="MQY136" s="181"/>
      <c r="MQZ136" s="181"/>
      <c r="MRA136" s="239"/>
      <c r="MRB136" s="181"/>
      <c r="MRC136" s="181"/>
      <c r="MRD136" s="239"/>
      <c r="MRE136" s="181"/>
      <c r="MRF136" s="181"/>
      <c r="MRG136" s="239"/>
      <c r="MRH136" s="181"/>
      <c r="MRI136" s="181"/>
      <c r="MRJ136" s="239"/>
      <c r="MRK136" s="181"/>
      <c r="MRL136" s="181"/>
      <c r="MRM136" s="239"/>
      <c r="MRN136" s="181"/>
      <c r="MRO136" s="181"/>
      <c r="MRP136" s="239"/>
      <c r="MRQ136" s="181"/>
      <c r="MRR136" s="181"/>
      <c r="MRS136" s="239"/>
      <c r="MRT136" s="181"/>
      <c r="MRU136" s="181"/>
      <c r="MRV136" s="239"/>
      <c r="MRW136" s="181"/>
      <c r="MRX136" s="181"/>
      <c r="MRY136" s="239"/>
      <c r="MRZ136" s="181"/>
      <c r="MSA136" s="181"/>
      <c r="MSB136" s="239"/>
      <c r="MSC136" s="181"/>
      <c r="MSD136" s="181"/>
      <c r="MSE136" s="239"/>
      <c r="MSF136" s="181"/>
      <c r="MSG136" s="181"/>
      <c r="MSH136" s="239"/>
      <c r="MSI136" s="181"/>
      <c r="MSJ136" s="181"/>
      <c r="MSK136" s="239"/>
      <c r="MSL136" s="181"/>
      <c r="MSM136" s="181"/>
      <c r="MSN136" s="239"/>
      <c r="MSO136" s="181"/>
      <c r="MSP136" s="181"/>
      <c r="MSQ136" s="239"/>
      <c r="MSR136" s="181"/>
      <c r="MSS136" s="181"/>
      <c r="MST136" s="239"/>
      <c r="MSU136" s="181"/>
      <c r="MSV136" s="181"/>
      <c r="MSW136" s="239"/>
      <c r="MSX136" s="181"/>
      <c r="MSY136" s="181"/>
      <c r="MSZ136" s="239"/>
      <c r="MTA136" s="181"/>
      <c r="MTB136" s="181"/>
      <c r="MTC136" s="239"/>
      <c r="MTD136" s="181"/>
      <c r="MTE136" s="181"/>
      <c r="MTF136" s="239"/>
      <c r="MTG136" s="181"/>
      <c r="MTH136" s="181"/>
      <c r="MTI136" s="239"/>
      <c r="MTJ136" s="181"/>
      <c r="MTK136" s="181"/>
      <c r="MTL136" s="239"/>
      <c r="MTM136" s="181"/>
      <c r="MTN136" s="181"/>
      <c r="MTO136" s="239"/>
      <c r="MTP136" s="181"/>
      <c r="MTQ136" s="181"/>
      <c r="MTR136" s="239"/>
      <c r="MTS136" s="181"/>
      <c r="MTT136" s="181"/>
      <c r="MTU136" s="239"/>
      <c r="MTV136" s="181"/>
      <c r="MTW136" s="181"/>
      <c r="MTX136" s="239"/>
      <c r="MTY136" s="181"/>
      <c r="MTZ136" s="181"/>
      <c r="MUA136" s="239"/>
      <c r="MUB136" s="181"/>
      <c r="MUC136" s="181"/>
      <c r="MUD136" s="239"/>
      <c r="MUE136" s="181"/>
      <c r="MUF136" s="181"/>
      <c r="MUG136" s="239"/>
      <c r="MUH136" s="181"/>
      <c r="MUI136" s="181"/>
      <c r="MUJ136" s="239"/>
      <c r="MUK136" s="181"/>
      <c r="MUL136" s="181"/>
      <c r="MUM136" s="239"/>
      <c r="MUN136" s="181"/>
      <c r="MUO136" s="181"/>
      <c r="MUP136" s="239"/>
      <c r="MUQ136" s="181"/>
      <c r="MUR136" s="181"/>
      <c r="MUS136" s="239"/>
      <c r="MUT136" s="181"/>
      <c r="MUU136" s="181"/>
      <c r="MUV136" s="239"/>
      <c r="MUW136" s="181"/>
      <c r="MUX136" s="181"/>
      <c r="MUY136" s="239"/>
      <c r="MUZ136" s="181"/>
      <c r="MVA136" s="181"/>
      <c r="MVB136" s="239"/>
      <c r="MVC136" s="181"/>
      <c r="MVD136" s="181"/>
      <c r="MVE136" s="239"/>
      <c r="MVF136" s="181"/>
      <c r="MVG136" s="181"/>
      <c r="MVH136" s="239"/>
      <c r="MVI136" s="181"/>
      <c r="MVJ136" s="181"/>
      <c r="MVK136" s="239"/>
      <c r="MVL136" s="181"/>
      <c r="MVM136" s="181"/>
      <c r="MVN136" s="239"/>
      <c r="MVO136" s="181"/>
      <c r="MVP136" s="181"/>
      <c r="MVQ136" s="239"/>
      <c r="MVR136" s="181"/>
      <c r="MVS136" s="181"/>
      <c r="MVT136" s="239"/>
      <c r="MVU136" s="181"/>
      <c r="MVV136" s="181"/>
      <c r="MVW136" s="239"/>
      <c r="MVX136" s="181"/>
      <c r="MVY136" s="181"/>
      <c r="MVZ136" s="239"/>
      <c r="MWA136" s="181"/>
      <c r="MWB136" s="181"/>
      <c r="MWC136" s="239"/>
      <c r="MWD136" s="181"/>
      <c r="MWE136" s="181"/>
      <c r="MWF136" s="239"/>
      <c r="MWG136" s="181"/>
      <c r="MWH136" s="181"/>
      <c r="MWI136" s="239"/>
      <c r="MWJ136" s="181"/>
      <c r="MWK136" s="181"/>
      <c r="MWL136" s="239"/>
      <c r="MWM136" s="181"/>
      <c r="MWN136" s="181"/>
      <c r="MWO136" s="239"/>
      <c r="MWP136" s="181"/>
      <c r="MWQ136" s="181"/>
      <c r="MWR136" s="239"/>
      <c r="MWS136" s="181"/>
      <c r="MWT136" s="181"/>
      <c r="MWU136" s="239"/>
      <c r="MWV136" s="181"/>
      <c r="MWW136" s="181"/>
      <c r="MWX136" s="239"/>
      <c r="MWY136" s="181"/>
      <c r="MWZ136" s="181"/>
      <c r="MXA136" s="239"/>
      <c r="MXB136" s="181"/>
      <c r="MXC136" s="181"/>
      <c r="MXD136" s="239"/>
      <c r="MXE136" s="181"/>
      <c r="MXF136" s="181"/>
      <c r="MXG136" s="239"/>
      <c r="MXH136" s="181"/>
      <c r="MXI136" s="181"/>
      <c r="MXJ136" s="239"/>
      <c r="MXK136" s="181"/>
      <c r="MXL136" s="181"/>
      <c r="MXM136" s="239"/>
      <c r="MXN136" s="181"/>
      <c r="MXO136" s="181"/>
      <c r="MXP136" s="239"/>
      <c r="MXQ136" s="181"/>
      <c r="MXR136" s="181"/>
      <c r="MXS136" s="239"/>
      <c r="MXT136" s="181"/>
      <c r="MXU136" s="181"/>
      <c r="MXV136" s="239"/>
      <c r="MXW136" s="181"/>
      <c r="MXX136" s="181"/>
      <c r="MXY136" s="239"/>
      <c r="MXZ136" s="181"/>
      <c r="MYA136" s="181"/>
      <c r="MYB136" s="239"/>
      <c r="MYC136" s="181"/>
      <c r="MYD136" s="181"/>
      <c r="MYE136" s="239"/>
      <c r="MYF136" s="181"/>
      <c r="MYG136" s="181"/>
      <c r="MYH136" s="239"/>
      <c r="MYI136" s="181"/>
      <c r="MYJ136" s="181"/>
      <c r="MYK136" s="239"/>
      <c r="MYL136" s="181"/>
      <c r="MYM136" s="181"/>
      <c r="MYN136" s="239"/>
      <c r="MYO136" s="181"/>
      <c r="MYP136" s="181"/>
      <c r="MYQ136" s="239"/>
      <c r="MYR136" s="181"/>
      <c r="MYS136" s="181"/>
      <c r="MYT136" s="239"/>
      <c r="MYU136" s="181"/>
      <c r="MYV136" s="181"/>
      <c r="MYW136" s="239"/>
      <c r="MYX136" s="181"/>
      <c r="MYY136" s="181"/>
      <c r="MYZ136" s="239"/>
      <c r="MZA136" s="181"/>
      <c r="MZB136" s="181"/>
      <c r="MZC136" s="239"/>
      <c r="MZD136" s="181"/>
      <c r="MZE136" s="181"/>
      <c r="MZF136" s="239"/>
      <c r="MZG136" s="181"/>
      <c r="MZH136" s="181"/>
      <c r="MZI136" s="239"/>
      <c r="MZJ136" s="181"/>
      <c r="MZK136" s="181"/>
      <c r="MZL136" s="239"/>
      <c r="MZM136" s="181"/>
      <c r="MZN136" s="181"/>
      <c r="MZO136" s="239"/>
      <c r="MZP136" s="181"/>
      <c r="MZQ136" s="181"/>
      <c r="MZR136" s="239"/>
      <c r="MZS136" s="181"/>
      <c r="MZT136" s="181"/>
      <c r="MZU136" s="239"/>
      <c r="MZV136" s="181"/>
      <c r="MZW136" s="181"/>
      <c r="MZX136" s="239"/>
      <c r="MZY136" s="181"/>
      <c r="MZZ136" s="181"/>
      <c r="NAA136" s="239"/>
      <c r="NAB136" s="181"/>
      <c r="NAC136" s="181"/>
      <c r="NAD136" s="239"/>
      <c r="NAE136" s="181"/>
      <c r="NAF136" s="181"/>
      <c r="NAG136" s="239"/>
      <c r="NAH136" s="181"/>
      <c r="NAI136" s="181"/>
      <c r="NAJ136" s="239"/>
      <c r="NAK136" s="181"/>
      <c r="NAL136" s="181"/>
      <c r="NAM136" s="239"/>
      <c r="NAN136" s="181"/>
      <c r="NAO136" s="181"/>
      <c r="NAP136" s="239"/>
      <c r="NAQ136" s="181"/>
      <c r="NAR136" s="181"/>
      <c r="NAS136" s="239"/>
      <c r="NAT136" s="181"/>
      <c r="NAU136" s="181"/>
      <c r="NAV136" s="239"/>
      <c r="NAW136" s="181"/>
      <c r="NAX136" s="181"/>
      <c r="NAY136" s="239"/>
      <c r="NAZ136" s="181"/>
      <c r="NBA136" s="181"/>
      <c r="NBB136" s="239"/>
      <c r="NBC136" s="181"/>
      <c r="NBD136" s="181"/>
      <c r="NBE136" s="239"/>
      <c r="NBF136" s="181"/>
      <c r="NBG136" s="181"/>
      <c r="NBH136" s="239"/>
      <c r="NBI136" s="181"/>
      <c r="NBJ136" s="181"/>
      <c r="NBK136" s="239"/>
      <c r="NBL136" s="181"/>
      <c r="NBM136" s="181"/>
      <c r="NBN136" s="239"/>
      <c r="NBO136" s="181"/>
      <c r="NBP136" s="181"/>
      <c r="NBQ136" s="239"/>
      <c r="NBR136" s="181"/>
      <c r="NBS136" s="181"/>
      <c r="NBT136" s="239"/>
      <c r="NBU136" s="181"/>
      <c r="NBV136" s="181"/>
      <c r="NBW136" s="239"/>
      <c r="NBX136" s="181"/>
      <c r="NBY136" s="181"/>
      <c r="NBZ136" s="239"/>
      <c r="NCA136" s="181"/>
      <c r="NCB136" s="181"/>
      <c r="NCC136" s="239"/>
      <c r="NCD136" s="181"/>
      <c r="NCE136" s="181"/>
      <c r="NCF136" s="239"/>
      <c r="NCG136" s="181"/>
      <c r="NCH136" s="181"/>
      <c r="NCI136" s="239"/>
      <c r="NCJ136" s="181"/>
      <c r="NCK136" s="181"/>
      <c r="NCL136" s="239"/>
      <c r="NCM136" s="181"/>
      <c r="NCN136" s="181"/>
      <c r="NCO136" s="239"/>
      <c r="NCP136" s="181"/>
      <c r="NCQ136" s="181"/>
      <c r="NCR136" s="239"/>
      <c r="NCS136" s="181"/>
      <c r="NCT136" s="181"/>
      <c r="NCU136" s="239"/>
      <c r="NCV136" s="181"/>
      <c r="NCW136" s="181"/>
      <c r="NCX136" s="239"/>
      <c r="NCY136" s="181"/>
      <c r="NCZ136" s="181"/>
      <c r="NDA136" s="239"/>
      <c r="NDB136" s="181"/>
      <c r="NDC136" s="181"/>
      <c r="NDD136" s="239"/>
      <c r="NDE136" s="181"/>
      <c r="NDF136" s="181"/>
      <c r="NDG136" s="239"/>
      <c r="NDH136" s="181"/>
      <c r="NDI136" s="181"/>
      <c r="NDJ136" s="239"/>
      <c r="NDK136" s="181"/>
      <c r="NDL136" s="181"/>
      <c r="NDM136" s="239"/>
      <c r="NDN136" s="181"/>
      <c r="NDO136" s="181"/>
      <c r="NDP136" s="239"/>
      <c r="NDQ136" s="181"/>
      <c r="NDR136" s="181"/>
      <c r="NDS136" s="239"/>
      <c r="NDT136" s="181"/>
      <c r="NDU136" s="181"/>
      <c r="NDV136" s="239"/>
      <c r="NDW136" s="181"/>
      <c r="NDX136" s="181"/>
      <c r="NDY136" s="239"/>
      <c r="NDZ136" s="181"/>
      <c r="NEA136" s="181"/>
      <c r="NEB136" s="239"/>
      <c r="NEC136" s="181"/>
      <c r="NED136" s="181"/>
      <c r="NEE136" s="239"/>
      <c r="NEF136" s="181"/>
      <c r="NEG136" s="181"/>
      <c r="NEH136" s="239"/>
      <c r="NEI136" s="181"/>
      <c r="NEJ136" s="181"/>
      <c r="NEK136" s="239"/>
      <c r="NEL136" s="181"/>
      <c r="NEM136" s="181"/>
      <c r="NEN136" s="239"/>
      <c r="NEO136" s="181"/>
      <c r="NEP136" s="181"/>
      <c r="NEQ136" s="239"/>
      <c r="NER136" s="181"/>
      <c r="NES136" s="181"/>
      <c r="NET136" s="239"/>
      <c r="NEU136" s="181"/>
      <c r="NEV136" s="181"/>
      <c r="NEW136" s="239"/>
      <c r="NEX136" s="181"/>
      <c r="NEY136" s="181"/>
      <c r="NEZ136" s="239"/>
      <c r="NFA136" s="181"/>
      <c r="NFB136" s="181"/>
      <c r="NFC136" s="239"/>
      <c r="NFD136" s="181"/>
      <c r="NFE136" s="181"/>
      <c r="NFF136" s="239"/>
      <c r="NFG136" s="181"/>
      <c r="NFH136" s="181"/>
      <c r="NFI136" s="239"/>
      <c r="NFJ136" s="181"/>
      <c r="NFK136" s="181"/>
      <c r="NFL136" s="239"/>
      <c r="NFM136" s="181"/>
      <c r="NFN136" s="181"/>
      <c r="NFO136" s="239"/>
      <c r="NFP136" s="181"/>
      <c r="NFQ136" s="181"/>
      <c r="NFR136" s="239"/>
      <c r="NFS136" s="181"/>
      <c r="NFT136" s="181"/>
      <c r="NFU136" s="239"/>
      <c r="NFV136" s="181"/>
      <c r="NFW136" s="181"/>
      <c r="NFX136" s="239"/>
      <c r="NFY136" s="181"/>
      <c r="NFZ136" s="181"/>
      <c r="NGA136" s="239"/>
      <c r="NGB136" s="181"/>
      <c r="NGC136" s="181"/>
      <c r="NGD136" s="239"/>
      <c r="NGE136" s="181"/>
      <c r="NGF136" s="181"/>
      <c r="NGG136" s="239"/>
      <c r="NGH136" s="181"/>
      <c r="NGI136" s="181"/>
      <c r="NGJ136" s="239"/>
      <c r="NGK136" s="181"/>
      <c r="NGL136" s="181"/>
      <c r="NGM136" s="239"/>
      <c r="NGN136" s="181"/>
      <c r="NGO136" s="181"/>
      <c r="NGP136" s="239"/>
      <c r="NGQ136" s="181"/>
      <c r="NGR136" s="181"/>
      <c r="NGS136" s="239"/>
      <c r="NGT136" s="181"/>
      <c r="NGU136" s="181"/>
      <c r="NGV136" s="239"/>
      <c r="NGW136" s="181"/>
      <c r="NGX136" s="181"/>
      <c r="NGY136" s="239"/>
      <c r="NGZ136" s="181"/>
      <c r="NHA136" s="181"/>
      <c r="NHB136" s="239"/>
      <c r="NHC136" s="181"/>
      <c r="NHD136" s="181"/>
      <c r="NHE136" s="239"/>
      <c r="NHF136" s="181"/>
      <c r="NHG136" s="181"/>
      <c r="NHH136" s="239"/>
      <c r="NHI136" s="181"/>
      <c r="NHJ136" s="181"/>
      <c r="NHK136" s="239"/>
      <c r="NHL136" s="181"/>
      <c r="NHM136" s="181"/>
      <c r="NHN136" s="239"/>
      <c r="NHO136" s="181"/>
      <c r="NHP136" s="181"/>
      <c r="NHQ136" s="239"/>
      <c r="NHR136" s="181"/>
      <c r="NHS136" s="181"/>
      <c r="NHT136" s="239"/>
      <c r="NHU136" s="181"/>
      <c r="NHV136" s="181"/>
      <c r="NHW136" s="239"/>
      <c r="NHX136" s="181"/>
      <c r="NHY136" s="181"/>
      <c r="NHZ136" s="239"/>
      <c r="NIA136" s="181"/>
      <c r="NIB136" s="181"/>
      <c r="NIC136" s="239"/>
      <c r="NID136" s="181"/>
      <c r="NIE136" s="181"/>
      <c r="NIF136" s="239"/>
      <c r="NIG136" s="181"/>
      <c r="NIH136" s="181"/>
      <c r="NII136" s="239"/>
      <c r="NIJ136" s="181"/>
      <c r="NIK136" s="181"/>
      <c r="NIL136" s="239"/>
      <c r="NIM136" s="181"/>
      <c r="NIN136" s="181"/>
      <c r="NIO136" s="239"/>
      <c r="NIP136" s="181"/>
      <c r="NIQ136" s="181"/>
      <c r="NIR136" s="239"/>
      <c r="NIS136" s="181"/>
      <c r="NIT136" s="181"/>
      <c r="NIU136" s="239"/>
      <c r="NIV136" s="181"/>
      <c r="NIW136" s="181"/>
      <c r="NIX136" s="239"/>
      <c r="NIY136" s="181"/>
      <c r="NIZ136" s="181"/>
      <c r="NJA136" s="239"/>
      <c r="NJB136" s="181"/>
      <c r="NJC136" s="181"/>
      <c r="NJD136" s="239"/>
      <c r="NJE136" s="181"/>
      <c r="NJF136" s="181"/>
      <c r="NJG136" s="239"/>
      <c r="NJH136" s="181"/>
      <c r="NJI136" s="181"/>
      <c r="NJJ136" s="239"/>
      <c r="NJK136" s="181"/>
      <c r="NJL136" s="181"/>
      <c r="NJM136" s="239"/>
      <c r="NJN136" s="181"/>
      <c r="NJO136" s="181"/>
      <c r="NJP136" s="239"/>
      <c r="NJQ136" s="181"/>
      <c r="NJR136" s="181"/>
      <c r="NJS136" s="239"/>
      <c r="NJT136" s="181"/>
      <c r="NJU136" s="181"/>
      <c r="NJV136" s="239"/>
      <c r="NJW136" s="181"/>
      <c r="NJX136" s="181"/>
      <c r="NJY136" s="239"/>
      <c r="NJZ136" s="181"/>
      <c r="NKA136" s="181"/>
      <c r="NKB136" s="239"/>
      <c r="NKC136" s="181"/>
      <c r="NKD136" s="181"/>
      <c r="NKE136" s="239"/>
      <c r="NKF136" s="181"/>
      <c r="NKG136" s="181"/>
      <c r="NKH136" s="239"/>
      <c r="NKI136" s="181"/>
      <c r="NKJ136" s="181"/>
      <c r="NKK136" s="239"/>
      <c r="NKL136" s="181"/>
      <c r="NKM136" s="181"/>
      <c r="NKN136" s="239"/>
      <c r="NKO136" s="181"/>
      <c r="NKP136" s="181"/>
      <c r="NKQ136" s="239"/>
      <c r="NKR136" s="181"/>
      <c r="NKS136" s="181"/>
      <c r="NKT136" s="239"/>
      <c r="NKU136" s="181"/>
      <c r="NKV136" s="181"/>
      <c r="NKW136" s="239"/>
      <c r="NKX136" s="181"/>
      <c r="NKY136" s="181"/>
      <c r="NKZ136" s="239"/>
      <c r="NLA136" s="181"/>
      <c r="NLB136" s="181"/>
      <c r="NLC136" s="239"/>
      <c r="NLD136" s="181"/>
      <c r="NLE136" s="181"/>
      <c r="NLF136" s="239"/>
      <c r="NLG136" s="181"/>
      <c r="NLH136" s="181"/>
      <c r="NLI136" s="239"/>
      <c r="NLJ136" s="181"/>
      <c r="NLK136" s="181"/>
      <c r="NLL136" s="239"/>
      <c r="NLM136" s="181"/>
      <c r="NLN136" s="181"/>
      <c r="NLO136" s="239"/>
      <c r="NLP136" s="181"/>
      <c r="NLQ136" s="181"/>
      <c r="NLR136" s="239"/>
      <c r="NLS136" s="181"/>
      <c r="NLT136" s="181"/>
      <c r="NLU136" s="239"/>
      <c r="NLV136" s="181"/>
      <c r="NLW136" s="181"/>
      <c r="NLX136" s="239"/>
      <c r="NLY136" s="181"/>
      <c r="NLZ136" s="181"/>
      <c r="NMA136" s="239"/>
      <c r="NMB136" s="181"/>
      <c r="NMC136" s="181"/>
      <c r="NMD136" s="239"/>
      <c r="NME136" s="181"/>
      <c r="NMF136" s="181"/>
      <c r="NMG136" s="239"/>
      <c r="NMH136" s="181"/>
      <c r="NMI136" s="181"/>
      <c r="NMJ136" s="239"/>
      <c r="NMK136" s="181"/>
      <c r="NML136" s="181"/>
      <c r="NMM136" s="239"/>
      <c r="NMN136" s="181"/>
      <c r="NMO136" s="181"/>
      <c r="NMP136" s="239"/>
      <c r="NMQ136" s="181"/>
      <c r="NMR136" s="181"/>
      <c r="NMS136" s="239"/>
      <c r="NMT136" s="181"/>
      <c r="NMU136" s="181"/>
      <c r="NMV136" s="239"/>
      <c r="NMW136" s="181"/>
      <c r="NMX136" s="181"/>
      <c r="NMY136" s="239"/>
      <c r="NMZ136" s="181"/>
      <c r="NNA136" s="181"/>
      <c r="NNB136" s="239"/>
      <c r="NNC136" s="181"/>
      <c r="NND136" s="181"/>
      <c r="NNE136" s="239"/>
      <c r="NNF136" s="181"/>
      <c r="NNG136" s="181"/>
      <c r="NNH136" s="239"/>
      <c r="NNI136" s="181"/>
      <c r="NNJ136" s="181"/>
      <c r="NNK136" s="239"/>
      <c r="NNL136" s="181"/>
      <c r="NNM136" s="181"/>
      <c r="NNN136" s="239"/>
      <c r="NNO136" s="181"/>
      <c r="NNP136" s="181"/>
      <c r="NNQ136" s="239"/>
      <c r="NNR136" s="181"/>
      <c r="NNS136" s="181"/>
      <c r="NNT136" s="239"/>
      <c r="NNU136" s="181"/>
      <c r="NNV136" s="181"/>
      <c r="NNW136" s="239"/>
      <c r="NNX136" s="181"/>
      <c r="NNY136" s="181"/>
      <c r="NNZ136" s="239"/>
      <c r="NOA136" s="181"/>
      <c r="NOB136" s="181"/>
      <c r="NOC136" s="239"/>
      <c r="NOD136" s="181"/>
      <c r="NOE136" s="181"/>
      <c r="NOF136" s="239"/>
      <c r="NOG136" s="181"/>
      <c r="NOH136" s="181"/>
      <c r="NOI136" s="239"/>
      <c r="NOJ136" s="181"/>
      <c r="NOK136" s="181"/>
      <c r="NOL136" s="239"/>
      <c r="NOM136" s="181"/>
      <c r="NON136" s="181"/>
      <c r="NOO136" s="239"/>
      <c r="NOP136" s="181"/>
      <c r="NOQ136" s="181"/>
      <c r="NOR136" s="239"/>
      <c r="NOS136" s="181"/>
      <c r="NOT136" s="181"/>
      <c r="NOU136" s="239"/>
      <c r="NOV136" s="181"/>
      <c r="NOW136" s="181"/>
      <c r="NOX136" s="239"/>
      <c r="NOY136" s="181"/>
      <c r="NOZ136" s="181"/>
      <c r="NPA136" s="239"/>
      <c r="NPB136" s="181"/>
      <c r="NPC136" s="181"/>
      <c r="NPD136" s="239"/>
      <c r="NPE136" s="181"/>
      <c r="NPF136" s="181"/>
      <c r="NPG136" s="239"/>
      <c r="NPH136" s="181"/>
      <c r="NPI136" s="181"/>
      <c r="NPJ136" s="239"/>
      <c r="NPK136" s="181"/>
      <c r="NPL136" s="181"/>
      <c r="NPM136" s="239"/>
      <c r="NPN136" s="181"/>
      <c r="NPO136" s="181"/>
      <c r="NPP136" s="239"/>
      <c r="NPQ136" s="181"/>
      <c r="NPR136" s="181"/>
      <c r="NPS136" s="239"/>
      <c r="NPT136" s="181"/>
      <c r="NPU136" s="181"/>
      <c r="NPV136" s="239"/>
      <c r="NPW136" s="181"/>
      <c r="NPX136" s="181"/>
      <c r="NPY136" s="239"/>
      <c r="NPZ136" s="181"/>
      <c r="NQA136" s="181"/>
      <c r="NQB136" s="239"/>
      <c r="NQC136" s="181"/>
      <c r="NQD136" s="181"/>
      <c r="NQE136" s="239"/>
      <c r="NQF136" s="181"/>
      <c r="NQG136" s="181"/>
      <c r="NQH136" s="239"/>
      <c r="NQI136" s="181"/>
      <c r="NQJ136" s="181"/>
      <c r="NQK136" s="239"/>
      <c r="NQL136" s="181"/>
      <c r="NQM136" s="181"/>
      <c r="NQN136" s="239"/>
      <c r="NQO136" s="181"/>
      <c r="NQP136" s="181"/>
      <c r="NQQ136" s="239"/>
      <c r="NQR136" s="181"/>
      <c r="NQS136" s="181"/>
      <c r="NQT136" s="239"/>
      <c r="NQU136" s="181"/>
      <c r="NQV136" s="181"/>
      <c r="NQW136" s="239"/>
      <c r="NQX136" s="181"/>
      <c r="NQY136" s="181"/>
      <c r="NQZ136" s="239"/>
      <c r="NRA136" s="181"/>
      <c r="NRB136" s="181"/>
      <c r="NRC136" s="239"/>
      <c r="NRD136" s="181"/>
      <c r="NRE136" s="181"/>
      <c r="NRF136" s="239"/>
      <c r="NRG136" s="181"/>
      <c r="NRH136" s="181"/>
      <c r="NRI136" s="239"/>
      <c r="NRJ136" s="181"/>
      <c r="NRK136" s="181"/>
      <c r="NRL136" s="239"/>
      <c r="NRM136" s="181"/>
      <c r="NRN136" s="181"/>
      <c r="NRO136" s="239"/>
      <c r="NRP136" s="181"/>
      <c r="NRQ136" s="181"/>
      <c r="NRR136" s="239"/>
      <c r="NRS136" s="181"/>
      <c r="NRT136" s="181"/>
      <c r="NRU136" s="239"/>
      <c r="NRV136" s="181"/>
      <c r="NRW136" s="181"/>
      <c r="NRX136" s="239"/>
      <c r="NRY136" s="181"/>
      <c r="NRZ136" s="181"/>
      <c r="NSA136" s="239"/>
      <c r="NSB136" s="181"/>
      <c r="NSC136" s="181"/>
      <c r="NSD136" s="239"/>
      <c r="NSE136" s="181"/>
      <c r="NSF136" s="181"/>
      <c r="NSG136" s="239"/>
      <c r="NSH136" s="181"/>
      <c r="NSI136" s="181"/>
      <c r="NSJ136" s="239"/>
      <c r="NSK136" s="181"/>
      <c r="NSL136" s="181"/>
      <c r="NSM136" s="239"/>
      <c r="NSN136" s="181"/>
      <c r="NSO136" s="181"/>
      <c r="NSP136" s="239"/>
      <c r="NSQ136" s="181"/>
      <c r="NSR136" s="181"/>
      <c r="NSS136" s="239"/>
      <c r="NST136" s="181"/>
      <c r="NSU136" s="181"/>
      <c r="NSV136" s="239"/>
      <c r="NSW136" s="181"/>
      <c r="NSX136" s="181"/>
      <c r="NSY136" s="239"/>
      <c r="NSZ136" s="181"/>
      <c r="NTA136" s="181"/>
      <c r="NTB136" s="239"/>
      <c r="NTC136" s="181"/>
      <c r="NTD136" s="181"/>
      <c r="NTE136" s="239"/>
      <c r="NTF136" s="181"/>
      <c r="NTG136" s="181"/>
      <c r="NTH136" s="239"/>
      <c r="NTI136" s="181"/>
      <c r="NTJ136" s="181"/>
      <c r="NTK136" s="239"/>
      <c r="NTL136" s="181"/>
      <c r="NTM136" s="181"/>
      <c r="NTN136" s="239"/>
      <c r="NTO136" s="181"/>
      <c r="NTP136" s="181"/>
      <c r="NTQ136" s="239"/>
      <c r="NTR136" s="181"/>
      <c r="NTS136" s="181"/>
      <c r="NTT136" s="239"/>
      <c r="NTU136" s="181"/>
      <c r="NTV136" s="181"/>
      <c r="NTW136" s="239"/>
      <c r="NTX136" s="181"/>
      <c r="NTY136" s="181"/>
      <c r="NTZ136" s="239"/>
      <c r="NUA136" s="181"/>
      <c r="NUB136" s="181"/>
      <c r="NUC136" s="239"/>
      <c r="NUD136" s="181"/>
      <c r="NUE136" s="181"/>
      <c r="NUF136" s="239"/>
      <c r="NUG136" s="181"/>
      <c r="NUH136" s="181"/>
      <c r="NUI136" s="239"/>
      <c r="NUJ136" s="181"/>
      <c r="NUK136" s="181"/>
      <c r="NUL136" s="239"/>
      <c r="NUM136" s="181"/>
      <c r="NUN136" s="181"/>
      <c r="NUO136" s="239"/>
      <c r="NUP136" s="181"/>
      <c r="NUQ136" s="181"/>
      <c r="NUR136" s="239"/>
      <c r="NUS136" s="181"/>
      <c r="NUT136" s="181"/>
      <c r="NUU136" s="239"/>
      <c r="NUV136" s="181"/>
      <c r="NUW136" s="181"/>
      <c r="NUX136" s="239"/>
      <c r="NUY136" s="181"/>
      <c r="NUZ136" s="181"/>
      <c r="NVA136" s="239"/>
      <c r="NVB136" s="181"/>
      <c r="NVC136" s="181"/>
      <c r="NVD136" s="239"/>
      <c r="NVE136" s="181"/>
      <c r="NVF136" s="181"/>
      <c r="NVG136" s="239"/>
      <c r="NVH136" s="181"/>
      <c r="NVI136" s="181"/>
      <c r="NVJ136" s="239"/>
      <c r="NVK136" s="181"/>
      <c r="NVL136" s="181"/>
      <c r="NVM136" s="239"/>
      <c r="NVN136" s="181"/>
      <c r="NVO136" s="181"/>
      <c r="NVP136" s="239"/>
      <c r="NVQ136" s="181"/>
      <c r="NVR136" s="181"/>
      <c r="NVS136" s="239"/>
      <c r="NVT136" s="181"/>
      <c r="NVU136" s="181"/>
      <c r="NVV136" s="239"/>
      <c r="NVW136" s="181"/>
      <c r="NVX136" s="181"/>
      <c r="NVY136" s="239"/>
      <c r="NVZ136" s="181"/>
      <c r="NWA136" s="181"/>
      <c r="NWB136" s="239"/>
      <c r="NWC136" s="181"/>
      <c r="NWD136" s="181"/>
      <c r="NWE136" s="239"/>
      <c r="NWF136" s="181"/>
      <c r="NWG136" s="181"/>
      <c r="NWH136" s="239"/>
      <c r="NWI136" s="181"/>
      <c r="NWJ136" s="181"/>
      <c r="NWK136" s="239"/>
      <c r="NWL136" s="181"/>
      <c r="NWM136" s="181"/>
      <c r="NWN136" s="239"/>
      <c r="NWO136" s="181"/>
      <c r="NWP136" s="181"/>
      <c r="NWQ136" s="239"/>
      <c r="NWR136" s="181"/>
      <c r="NWS136" s="181"/>
      <c r="NWT136" s="239"/>
      <c r="NWU136" s="181"/>
      <c r="NWV136" s="181"/>
      <c r="NWW136" s="239"/>
      <c r="NWX136" s="181"/>
      <c r="NWY136" s="181"/>
      <c r="NWZ136" s="239"/>
      <c r="NXA136" s="181"/>
      <c r="NXB136" s="181"/>
      <c r="NXC136" s="239"/>
      <c r="NXD136" s="181"/>
      <c r="NXE136" s="181"/>
      <c r="NXF136" s="239"/>
      <c r="NXG136" s="181"/>
      <c r="NXH136" s="181"/>
      <c r="NXI136" s="239"/>
      <c r="NXJ136" s="181"/>
      <c r="NXK136" s="181"/>
      <c r="NXL136" s="239"/>
      <c r="NXM136" s="181"/>
      <c r="NXN136" s="181"/>
      <c r="NXO136" s="239"/>
      <c r="NXP136" s="181"/>
      <c r="NXQ136" s="181"/>
      <c r="NXR136" s="239"/>
      <c r="NXS136" s="181"/>
      <c r="NXT136" s="181"/>
      <c r="NXU136" s="239"/>
      <c r="NXV136" s="181"/>
      <c r="NXW136" s="181"/>
      <c r="NXX136" s="239"/>
      <c r="NXY136" s="181"/>
      <c r="NXZ136" s="181"/>
      <c r="NYA136" s="239"/>
      <c r="NYB136" s="181"/>
      <c r="NYC136" s="181"/>
      <c r="NYD136" s="239"/>
      <c r="NYE136" s="181"/>
      <c r="NYF136" s="181"/>
      <c r="NYG136" s="239"/>
      <c r="NYH136" s="181"/>
      <c r="NYI136" s="181"/>
      <c r="NYJ136" s="239"/>
      <c r="NYK136" s="181"/>
      <c r="NYL136" s="181"/>
      <c r="NYM136" s="239"/>
      <c r="NYN136" s="181"/>
      <c r="NYO136" s="181"/>
      <c r="NYP136" s="239"/>
      <c r="NYQ136" s="181"/>
      <c r="NYR136" s="181"/>
      <c r="NYS136" s="239"/>
      <c r="NYT136" s="181"/>
      <c r="NYU136" s="181"/>
      <c r="NYV136" s="239"/>
      <c r="NYW136" s="181"/>
      <c r="NYX136" s="181"/>
      <c r="NYY136" s="239"/>
      <c r="NYZ136" s="181"/>
      <c r="NZA136" s="181"/>
      <c r="NZB136" s="239"/>
      <c r="NZC136" s="181"/>
      <c r="NZD136" s="181"/>
      <c r="NZE136" s="239"/>
      <c r="NZF136" s="181"/>
      <c r="NZG136" s="181"/>
      <c r="NZH136" s="239"/>
      <c r="NZI136" s="181"/>
      <c r="NZJ136" s="181"/>
      <c r="NZK136" s="239"/>
      <c r="NZL136" s="181"/>
      <c r="NZM136" s="181"/>
      <c r="NZN136" s="239"/>
      <c r="NZO136" s="181"/>
      <c r="NZP136" s="181"/>
      <c r="NZQ136" s="239"/>
      <c r="NZR136" s="181"/>
      <c r="NZS136" s="181"/>
      <c r="NZT136" s="239"/>
      <c r="NZU136" s="181"/>
      <c r="NZV136" s="181"/>
      <c r="NZW136" s="239"/>
      <c r="NZX136" s="181"/>
      <c r="NZY136" s="181"/>
      <c r="NZZ136" s="239"/>
      <c r="OAA136" s="181"/>
      <c r="OAB136" s="181"/>
      <c r="OAC136" s="239"/>
      <c r="OAD136" s="181"/>
      <c r="OAE136" s="181"/>
      <c r="OAF136" s="239"/>
      <c r="OAG136" s="181"/>
      <c r="OAH136" s="181"/>
      <c r="OAI136" s="239"/>
      <c r="OAJ136" s="181"/>
      <c r="OAK136" s="181"/>
      <c r="OAL136" s="239"/>
      <c r="OAM136" s="181"/>
      <c r="OAN136" s="181"/>
      <c r="OAO136" s="239"/>
      <c r="OAP136" s="181"/>
      <c r="OAQ136" s="181"/>
      <c r="OAR136" s="239"/>
      <c r="OAS136" s="181"/>
      <c r="OAT136" s="181"/>
      <c r="OAU136" s="239"/>
      <c r="OAV136" s="181"/>
      <c r="OAW136" s="181"/>
      <c r="OAX136" s="239"/>
      <c r="OAY136" s="181"/>
      <c r="OAZ136" s="181"/>
      <c r="OBA136" s="239"/>
      <c r="OBB136" s="181"/>
      <c r="OBC136" s="181"/>
      <c r="OBD136" s="239"/>
      <c r="OBE136" s="181"/>
      <c r="OBF136" s="181"/>
      <c r="OBG136" s="239"/>
      <c r="OBH136" s="181"/>
      <c r="OBI136" s="181"/>
      <c r="OBJ136" s="239"/>
      <c r="OBK136" s="181"/>
      <c r="OBL136" s="181"/>
      <c r="OBM136" s="239"/>
      <c r="OBN136" s="181"/>
      <c r="OBO136" s="181"/>
      <c r="OBP136" s="239"/>
      <c r="OBQ136" s="181"/>
      <c r="OBR136" s="181"/>
      <c r="OBS136" s="239"/>
      <c r="OBT136" s="181"/>
      <c r="OBU136" s="181"/>
      <c r="OBV136" s="239"/>
      <c r="OBW136" s="181"/>
      <c r="OBX136" s="181"/>
      <c r="OBY136" s="239"/>
      <c r="OBZ136" s="181"/>
      <c r="OCA136" s="181"/>
      <c r="OCB136" s="239"/>
      <c r="OCC136" s="181"/>
      <c r="OCD136" s="181"/>
      <c r="OCE136" s="239"/>
      <c r="OCF136" s="181"/>
      <c r="OCG136" s="181"/>
      <c r="OCH136" s="239"/>
      <c r="OCI136" s="181"/>
      <c r="OCJ136" s="181"/>
      <c r="OCK136" s="239"/>
      <c r="OCL136" s="181"/>
      <c r="OCM136" s="181"/>
      <c r="OCN136" s="239"/>
      <c r="OCO136" s="181"/>
      <c r="OCP136" s="181"/>
      <c r="OCQ136" s="239"/>
      <c r="OCR136" s="181"/>
      <c r="OCS136" s="181"/>
      <c r="OCT136" s="239"/>
      <c r="OCU136" s="181"/>
      <c r="OCV136" s="181"/>
      <c r="OCW136" s="239"/>
      <c r="OCX136" s="181"/>
      <c r="OCY136" s="181"/>
      <c r="OCZ136" s="239"/>
      <c r="ODA136" s="181"/>
      <c r="ODB136" s="181"/>
      <c r="ODC136" s="239"/>
      <c r="ODD136" s="181"/>
      <c r="ODE136" s="181"/>
      <c r="ODF136" s="239"/>
      <c r="ODG136" s="181"/>
      <c r="ODH136" s="181"/>
      <c r="ODI136" s="239"/>
      <c r="ODJ136" s="181"/>
      <c r="ODK136" s="181"/>
      <c r="ODL136" s="239"/>
      <c r="ODM136" s="181"/>
      <c r="ODN136" s="181"/>
      <c r="ODO136" s="239"/>
      <c r="ODP136" s="181"/>
      <c r="ODQ136" s="181"/>
      <c r="ODR136" s="239"/>
      <c r="ODS136" s="181"/>
      <c r="ODT136" s="181"/>
      <c r="ODU136" s="239"/>
      <c r="ODV136" s="181"/>
      <c r="ODW136" s="181"/>
      <c r="ODX136" s="239"/>
      <c r="ODY136" s="181"/>
      <c r="ODZ136" s="181"/>
      <c r="OEA136" s="239"/>
      <c r="OEB136" s="181"/>
      <c r="OEC136" s="181"/>
      <c r="OED136" s="239"/>
      <c r="OEE136" s="181"/>
      <c r="OEF136" s="181"/>
      <c r="OEG136" s="239"/>
      <c r="OEH136" s="181"/>
      <c r="OEI136" s="181"/>
      <c r="OEJ136" s="239"/>
      <c r="OEK136" s="181"/>
      <c r="OEL136" s="181"/>
      <c r="OEM136" s="239"/>
      <c r="OEN136" s="181"/>
      <c r="OEO136" s="181"/>
      <c r="OEP136" s="239"/>
      <c r="OEQ136" s="181"/>
      <c r="OER136" s="181"/>
      <c r="OES136" s="239"/>
      <c r="OET136" s="181"/>
      <c r="OEU136" s="181"/>
      <c r="OEV136" s="239"/>
      <c r="OEW136" s="181"/>
      <c r="OEX136" s="181"/>
      <c r="OEY136" s="239"/>
      <c r="OEZ136" s="181"/>
      <c r="OFA136" s="181"/>
      <c r="OFB136" s="239"/>
      <c r="OFC136" s="181"/>
      <c r="OFD136" s="181"/>
      <c r="OFE136" s="239"/>
      <c r="OFF136" s="181"/>
      <c r="OFG136" s="181"/>
      <c r="OFH136" s="239"/>
      <c r="OFI136" s="181"/>
      <c r="OFJ136" s="181"/>
      <c r="OFK136" s="239"/>
      <c r="OFL136" s="181"/>
      <c r="OFM136" s="181"/>
      <c r="OFN136" s="239"/>
      <c r="OFO136" s="181"/>
      <c r="OFP136" s="181"/>
      <c r="OFQ136" s="239"/>
      <c r="OFR136" s="181"/>
      <c r="OFS136" s="181"/>
      <c r="OFT136" s="239"/>
      <c r="OFU136" s="181"/>
      <c r="OFV136" s="181"/>
      <c r="OFW136" s="239"/>
      <c r="OFX136" s="181"/>
      <c r="OFY136" s="181"/>
      <c r="OFZ136" s="239"/>
      <c r="OGA136" s="181"/>
      <c r="OGB136" s="181"/>
      <c r="OGC136" s="239"/>
      <c r="OGD136" s="181"/>
      <c r="OGE136" s="181"/>
      <c r="OGF136" s="239"/>
      <c r="OGG136" s="181"/>
      <c r="OGH136" s="181"/>
      <c r="OGI136" s="239"/>
      <c r="OGJ136" s="181"/>
      <c r="OGK136" s="181"/>
      <c r="OGL136" s="239"/>
      <c r="OGM136" s="181"/>
      <c r="OGN136" s="181"/>
      <c r="OGO136" s="239"/>
      <c r="OGP136" s="181"/>
      <c r="OGQ136" s="181"/>
      <c r="OGR136" s="239"/>
      <c r="OGS136" s="181"/>
      <c r="OGT136" s="181"/>
      <c r="OGU136" s="239"/>
      <c r="OGV136" s="181"/>
      <c r="OGW136" s="181"/>
      <c r="OGX136" s="239"/>
      <c r="OGY136" s="181"/>
      <c r="OGZ136" s="181"/>
      <c r="OHA136" s="239"/>
      <c r="OHB136" s="181"/>
      <c r="OHC136" s="181"/>
      <c r="OHD136" s="239"/>
      <c r="OHE136" s="181"/>
      <c r="OHF136" s="181"/>
      <c r="OHG136" s="239"/>
      <c r="OHH136" s="181"/>
      <c r="OHI136" s="181"/>
      <c r="OHJ136" s="239"/>
      <c r="OHK136" s="181"/>
      <c r="OHL136" s="181"/>
      <c r="OHM136" s="239"/>
      <c r="OHN136" s="181"/>
      <c r="OHO136" s="181"/>
      <c r="OHP136" s="239"/>
      <c r="OHQ136" s="181"/>
      <c r="OHR136" s="181"/>
      <c r="OHS136" s="239"/>
      <c r="OHT136" s="181"/>
      <c r="OHU136" s="181"/>
      <c r="OHV136" s="239"/>
      <c r="OHW136" s="181"/>
      <c r="OHX136" s="181"/>
      <c r="OHY136" s="239"/>
      <c r="OHZ136" s="181"/>
      <c r="OIA136" s="181"/>
      <c r="OIB136" s="239"/>
      <c r="OIC136" s="181"/>
      <c r="OID136" s="181"/>
      <c r="OIE136" s="239"/>
      <c r="OIF136" s="181"/>
      <c r="OIG136" s="181"/>
      <c r="OIH136" s="239"/>
      <c r="OII136" s="181"/>
      <c r="OIJ136" s="181"/>
      <c r="OIK136" s="239"/>
      <c r="OIL136" s="181"/>
      <c r="OIM136" s="181"/>
      <c r="OIN136" s="239"/>
      <c r="OIO136" s="181"/>
      <c r="OIP136" s="181"/>
      <c r="OIQ136" s="239"/>
      <c r="OIR136" s="181"/>
      <c r="OIS136" s="181"/>
      <c r="OIT136" s="239"/>
      <c r="OIU136" s="181"/>
      <c r="OIV136" s="181"/>
      <c r="OIW136" s="239"/>
      <c r="OIX136" s="181"/>
      <c r="OIY136" s="181"/>
      <c r="OIZ136" s="239"/>
      <c r="OJA136" s="181"/>
      <c r="OJB136" s="181"/>
      <c r="OJC136" s="239"/>
      <c r="OJD136" s="181"/>
      <c r="OJE136" s="181"/>
      <c r="OJF136" s="239"/>
      <c r="OJG136" s="181"/>
      <c r="OJH136" s="181"/>
      <c r="OJI136" s="239"/>
      <c r="OJJ136" s="181"/>
      <c r="OJK136" s="181"/>
      <c r="OJL136" s="239"/>
      <c r="OJM136" s="181"/>
      <c r="OJN136" s="181"/>
      <c r="OJO136" s="239"/>
      <c r="OJP136" s="181"/>
      <c r="OJQ136" s="181"/>
      <c r="OJR136" s="239"/>
      <c r="OJS136" s="181"/>
      <c r="OJT136" s="181"/>
      <c r="OJU136" s="239"/>
      <c r="OJV136" s="181"/>
      <c r="OJW136" s="181"/>
      <c r="OJX136" s="239"/>
      <c r="OJY136" s="181"/>
      <c r="OJZ136" s="181"/>
      <c r="OKA136" s="239"/>
      <c r="OKB136" s="181"/>
      <c r="OKC136" s="181"/>
      <c r="OKD136" s="239"/>
      <c r="OKE136" s="181"/>
      <c r="OKF136" s="181"/>
      <c r="OKG136" s="239"/>
      <c r="OKH136" s="181"/>
      <c r="OKI136" s="181"/>
      <c r="OKJ136" s="239"/>
      <c r="OKK136" s="181"/>
      <c r="OKL136" s="181"/>
      <c r="OKM136" s="239"/>
      <c r="OKN136" s="181"/>
      <c r="OKO136" s="181"/>
      <c r="OKP136" s="239"/>
      <c r="OKQ136" s="181"/>
      <c r="OKR136" s="181"/>
      <c r="OKS136" s="239"/>
      <c r="OKT136" s="181"/>
      <c r="OKU136" s="181"/>
      <c r="OKV136" s="239"/>
      <c r="OKW136" s="181"/>
      <c r="OKX136" s="181"/>
      <c r="OKY136" s="239"/>
      <c r="OKZ136" s="181"/>
      <c r="OLA136" s="181"/>
      <c r="OLB136" s="239"/>
      <c r="OLC136" s="181"/>
      <c r="OLD136" s="181"/>
      <c r="OLE136" s="239"/>
      <c r="OLF136" s="181"/>
      <c r="OLG136" s="181"/>
      <c r="OLH136" s="239"/>
      <c r="OLI136" s="181"/>
      <c r="OLJ136" s="181"/>
      <c r="OLK136" s="239"/>
      <c r="OLL136" s="181"/>
      <c r="OLM136" s="181"/>
      <c r="OLN136" s="239"/>
      <c r="OLO136" s="181"/>
      <c r="OLP136" s="181"/>
      <c r="OLQ136" s="239"/>
      <c r="OLR136" s="181"/>
      <c r="OLS136" s="181"/>
      <c r="OLT136" s="239"/>
      <c r="OLU136" s="181"/>
      <c r="OLV136" s="181"/>
      <c r="OLW136" s="239"/>
      <c r="OLX136" s="181"/>
      <c r="OLY136" s="181"/>
      <c r="OLZ136" s="239"/>
      <c r="OMA136" s="181"/>
      <c r="OMB136" s="181"/>
      <c r="OMC136" s="239"/>
      <c r="OMD136" s="181"/>
      <c r="OME136" s="181"/>
      <c r="OMF136" s="239"/>
      <c r="OMG136" s="181"/>
      <c r="OMH136" s="181"/>
      <c r="OMI136" s="239"/>
      <c r="OMJ136" s="181"/>
      <c r="OMK136" s="181"/>
      <c r="OML136" s="239"/>
      <c r="OMM136" s="181"/>
      <c r="OMN136" s="181"/>
      <c r="OMO136" s="239"/>
      <c r="OMP136" s="181"/>
      <c r="OMQ136" s="181"/>
      <c r="OMR136" s="239"/>
      <c r="OMS136" s="181"/>
      <c r="OMT136" s="181"/>
      <c r="OMU136" s="239"/>
      <c r="OMV136" s="181"/>
      <c r="OMW136" s="181"/>
      <c r="OMX136" s="239"/>
      <c r="OMY136" s="181"/>
      <c r="OMZ136" s="181"/>
      <c r="ONA136" s="239"/>
      <c r="ONB136" s="181"/>
      <c r="ONC136" s="181"/>
      <c r="OND136" s="239"/>
      <c r="ONE136" s="181"/>
      <c r="ONF136" s="181"/>
      <c r="ONG136" s="239"/>
      <c r="ONH136" s="181"/>
      <c r="ONI136" s="181"/>
      <c r="ONJ136" s="239"/>
      <c r="ONK136" s="181"/>
      <c r="ONL136" s="181"/>
      <c r="ONM136" s="239"/>
      <c r="ONN136" s="181"/>
      <c r="ONO136" s="181"/>
      <c r="ONP136" s="239"/>
      <c r="ONQ136" s="181"/>
      <c r="ONR136" s="181"/>
      <c r="ONS136" s="239"/>
      <c r="ONT136" s="181"/>
      <c r="ONU136" s="181"/>
      <c r="ONV136" s="239"/>
      <c r="ONW136" s="181"/>
      <c r="ONX136" s="181"/>
      <c r="ONY136" s="239"/>
      <c r="ONZ136" s="181"/>
      <c r="OOA136" s="181"/>
      <c r="OOB136" s="239"/>
      <c r="OOC136" s="181"/>
      <c r="OOD136" s="181"/>
      <c r="OOE136" s="239"/>
      <c r="OOF136" s="181"/>
      <c r="OOG136" s="181"/>
      <c r="OOH136" s="239"/>
      <c r="OOI136" s="181"/>
      <c r="OOJ136" s="181"/>
      <c r="OOK136" s="239"/>
      <c r="OOL136" s="181"/>
      <c r="OOM136" s="181"/>
      <c r="OON136" s="239"/>
      <c r="OOO136" s="181"/>
      <c r="OOP136" s="181"/>
      <c r="OOQ136" s="239"/>
      <c r="OOR136" s="181"/>
      <c r="OOS136" s="181"/>
      <c r="OOT136" s="239"/>
      <c r="OOU136" s="181"/>
      <c r="OOV136" s="181"/>
      <c r="OOW136" s="239"/>
      <c r="OOX136" s="181"/>
      <c r="OOY136" s="181"/>
      <c r="OOZ136" s="239"/>
      <c r="OPA136" s="181"/>
      <c r="OPB136" s="181"/>
      <c r="OPC136" s="239"/>
      <c r="OPD136" s="181"/>
      <c r="OPE136" s="181"/>
      <c r="OPF136" s="239"/>
      <c r="OPG136" s="181"/>
      <c r="OPH136" s="181"/>
      <c r="OPI136" s="239"/>
      <c r="OPJ136" s="181"/>
      <c r="OPK136" s="181"/>
      <c r="OPL136" s="239"/>
      <c r="OPM136" s="181"/>
      <c r="OPN136" s="181"/>
      <c r="OPO136" s="239"/>
      <c r="OPP136" s="181"/>
      <c r="OPQ136" s="181"/>
      <c r="OPR136" s="239"/>
      <c r="OPS136" s="181"/>
      <c r="OPT136" s="181"/>
      <c r="OPU136" s="239"/>
      <c r="OPV136" s="181"/>
      <c r="OPW136" s="181"/>
      <c r="OPX136" s="239"/>
      <c r="OPY136" s="181"/>
      <c r="OPZ136" s="181"/>
      <c r="OQA136" s="239"/>
      <c r="OQB136" s="181"/>
      <c r="OQC136" s="181"/>
      <c r="OQD136" s="239"/>
      <c r="OQE136" s="181"/>
      <c r="OQF136" s="181"/>
      <c r="OQG136" s="239"/>
      <c r="OQH136" s="181"/>
      <c r="OQI136" s="181"/>
      <c r="OQJ136" s="239"/>
      <c r="OQK136" s="181"/>
      <c r="OQL136" s="181"/>
      <c r="OQM136" s="239"/>
      <c r="OQN136" s="181"/>
      <c r="OQO136" s="181"/>
      <c r="OQP136" s="239"/>
      <c r="OQQ136" s="181"/>
      <c r="OQR136" s="181"/>
      <c r="OQS136" s="239"/>
      <c r="OQT136" s="181"/>
      <c r="OQU136" s="181"/>
      <c r="OQV136" s="239"/>
      <c r="OQW136" s="181"/>
      <c r="OQX136" s="181"/>
      <c r="OQY136" s="239"/>
      <c r="OQZ136" s="181"/>
      <c r="ORA136" s="181"/>
      <c r="ORB136" s="239"/>
      <c r="ORC136" s="181"/>
      <c r="ORD136" s="181"/>
      <c r="ORE136" s="239"/>
      <c r="ORF136" s="181"/>
      <c r="ORG136" s="181"/>
      <c r="ORH136" s="239"/>
      <c r="ORI136" s="181"/>
      <c r="ORJ136" s="181"/>
      <c r="ORK136" s="239"/>
      <c r="ORL136" s="181"/>
      <c r="ORM136" s="181"/>
      <c r="ORN136" s="239"/>
      <c r="ORO136" s="181"/>
      <c r="ORP136" s="181"/>
      <c r="ORQ136" s="239"/>
      <c r="ORR136" s="181"/>
      <c r="ORS136" s="181"/>
      <c r="ORT136" s="239"/>
      <c r="ORU136" s="181"/>
      <c r="ORV136" s="181"/>
      <c r="ORW136" s="239"/>
      <c r="ORX136" s="181"/>
      <c r="ORY136" s="181"/>
      <c r="ORZ136" s="239"/>
      <c r="OSA136" s="181"/>
      <c r="OSB136" s="181"/>
      <c r="OSC136" s="239"/>
      <c r="OSD136" s="181"/>
      <c r="OSE136" s="181"/>
      <c r="OSF136" s="239"/>
      <c r="OSG136" s="181"/>
      <c r="OSH136" s="181"/>
      <c r="OSI136" s="239"/>
      <c r="OSJ136" s="181"/>
      <c r="OSK136" s="181"/>
      <c r="OSL136" s="239"/>
      <c r="OSM136" s="181"/>
      <c r="OSN136" s="181"/>
      <c r="OSO136" s="239"/>
      <c r="OSP136" s="181"/>
      <c r="OSQ136" s="181"/>
      <c r="OSR136" s="239"/>
      <c r="OSS136" s="181"/>
      <c r="OST136" s="181"/>
      <c r="OSU136" s="239"/>
      <c r="OSV136" s="181"/>
      <c r="OSW136" s="181"/>
      <c r="OSX136" s="239"/>
      <c r="OSY136" s="181"/>
      <c r="OSZ136" s="181"/>
      <c r="OTA136" s="239"/>
      <c r="OTB136" s="181"/>
      <c r="OTC136" s="181"/>
      <c r="OTD136" s="239"/>
      <c r="OTE136" s="181"/>
      <c r="OTF136" s="181"/>
      <c r="OTG136" s="239"/>
      <c r="OTH136" s="181"/>
      <c r="OTI136" s="181"/>
      <c r="OTJ136" s="239"/>
      <c r="OTK136" s="181"/>
      <c r="OTL136" s="181"/>
      <c r="OTM136" s="239"/>
      <c r="OTN136" s="181"/>
      <c r="OTO136" s="181"/>
      <c r="OTP136" s="239"/>
      <c r="OTQ136" s="181"/>
      <c r="OTR136" s="181"/>
      <c r="OTS136" s="239"/>
      <c r="OTT136" s="181"/>
      <c r="OTU136" s="181"/>
      <c r="OTV136" s="239"/>
      <c r="OTW136" s="181"/>
      <c r="OTX136" s="181"/>
      <c r="OTY136" s="239"/>
      <c r="OTZ136" s="181"/>
      <c r="OUA136" s="181"/>
      <c r="OUB136" s="239"/>
      <c r="OUC136" s="181"/>
      <c r="OUD136" s="181"/>
      <c r="OUE136" s="239"/>
      <c r="OUF136" s="181"/>
      <c r="OUG136" s="181"/>
      <c r="OUH136" s="239"/>
      <c r="OUI136" s="181"/>
      <c r="OUJ136" s="181"/>
      <c r="OUK136" s="239"/>
      <c r="OUL136" s="181"/>
      <c r="OUM136" s="181"/>
      <c r="OUN136" s="239"/>
      <c r="OUO136" s="181"/>
      <c r="OUP136" s="181"/>
      <c r="OUQ136" s="239"/>
      <c r="OUR136" s="181"/>
      <c r="OUS136" s="181"/>
      <c r="OUT136" s="239"/>
      <c r="OUU136" s="181"/>
      <c r="OUV136" s="181"/>
      <c r="OUW136" s="239"/>
      <c r="OUX136" s="181"/>
      <c r="OUY136" s="181"/>
      <c r="OUZ136" s="239"/>
      <c r="OVA136" s="181"/>
      <c r="OVB136" s="181"/>
      <c r="OVC136" s="239"/>
      <c r="OVD136" s="181"/>
      <c r="OVE136" s="181"/>
      <c r="OVF136" s="239"/>
      <c r="OVG136" s="181"/>
      <c r="OVH136" s="181"/>
      <c r="OVI136" s="239"/>
      <c r="OVJ136" s="181"/>
      <c r="OVK136" s="181"/>
      <c r="OVL136" s="239"/>
      <c r="OVM136" s="181"/>
      <c r="OVN136" s="181"/>
      <c r="OVO136" s="239"/>
      <c r="OVP136" s="181"/>
      <c r="OVQ136" s="181"/>
      <c r="OVR136" s="239"/>
      <c r="OVS136" s="181"/>
      <c r="OVT136" s="181"/>
      <c r="OVU136" s="239"/>
      <c r="OVV136" s="181"/>
      <c r="OVW136" s="181"/>
      <c r="OVX136" s="239"/>
      <c r="OVY136" s="181"/>
      <c r="OVZ136" s="181"/>
      <c r="OWA136" s="239"/>
      <c r="OWB136" s="181"/>
      <c r="OWC136" s="181"/>
      <c r="OWD136" s="239"/>
      <c r="OWE136" s="181"/>
      <c r="OWF136" s="181"/>
      <c r="OWG136" s="239"/>
      <c r="OWH136" s="181"/>
      <c r="OWI136" s="181"/>
      <c r="OWJ136" s="239"/>
      <c r="OWK136" s="181"/>
      <c r="OWL136" s="181"/>
      <c r="OWM136" s="239"/>
      <c r="OWN136" s="181"/>
      <c r="OWO136" s="181"/>
      <c r="OWP136" s="239"/>
      <c r="OWQ136" s="181"/>
      <c r="OWR136" s="181"/>
      <c r="OWS136" s="239"/>
      <c r="OWT136" s="181"/>
      <c r="OWU136" s="181"/>
      <c r="OWV136" s="239"/>
      <c r="OWW136" s="181"/>
      <c r="OWX136" s="181"/>
      <c r="OWY136" s="239"/>
      <c r="OWZ136" s="181"/>
      <c r="OXA136" s="181"/>
      <c r="OXB136" s="239"/>
      <c r="OXC136" s="181"/>
      <c r="OXD136" s="181"/>
      <c r="OXE136" s="239"/>
      <c r="OXF136" s="181"/>
      <c r="OXG136" s="181"/>
      <c r="OXH136" s="239"/>
      <c r="OXI136" s="181"/>
      <c r="OXJ136" s="181"/>
      <c r="OXK136" s="239"/>
      <c r="OXL136" s="181"/>
      <c r="OXM136" s="181"/>
      <c r="OXN136" s="239"/>
      <c r="OXO136" s="181"/>
      <c r="OXP136" s="181"/>
      <c r="OXQ136" s="239"/>
      <c r="OXR136" s="181"/>
      <c r="OXS136" s="181"/>
      <c r="OXT136" s="239"/>
      <c r="OXU136" s="181"/>
      <c r="OXV136" s="181"/>
      <c r="OXW136" s="239"/>
      <c r="OXX136" s="181"/>
      <c r="OXY136" s="181"/>
      <c r="OXZ136" s="239"/>
      <c r="OYA136" s="181"/>
      <c r="OYB136" s="181"/>
      <c r="OYC136" s="239"/>
      <c r="OYD136" s="181"/>
      <c r="OYE136" s="181"/>
      <c r="OYF136" s="239"/>
      <c r="OYG136" s="181"/>
      <c r="OYH136" s="181"/>
      <c r="OYI136" s="239"/>
      <c r="OYJ136" s="181"/>
      <c r="OYK136" s="181"/>
      <c r="OYL136" s="239"/>
      <c r="OYM136" s="181"/>
      <c r="OYN136" s="181"/>
      <c r="OYO136" s="239"/>
      <c r="OYP136" s="181"/>
      <c r="OYQ136" s="181"/>
      <c r="OYR136" s="239"/>
      <c r="OYS136" s="181"/>
      <c r="OYT136" s="181"/>
      <c r="OYU136" s="239"/>
      <c r="OYV136" s="181"/>
      <c r="OYW136" s="181"/>
      <c r="OYX136" s="239"/>
      <c r="OYY136" s="181"/>
      <c r="OYZ136" s="181"/>
      <c r="OZA136" s="239"/>
      <c r="OZB136" s="181"/>
      <c r="OZC136" s="181"/>
      <c r="OZD136" s="239"/>
      <c r="OZE136" s="181"/>
      <c r="OZF136" s="181"/>
      <c r="OZG136" s="239"/>
      <c r="OZH136" s="181"/>
      <c r="OZI136" s="181"/>
      <c r="OZJ136" s="239"/>
      <c r="OZK136" s="181"/>
      <c r="OZL136" s="181"/>
      <c r="OZM136" s="239"/>
      <c r="OZN136" s="181"/>
      <c r="OZO136" s="181"/>
      <c r="OZP136" s="239"/>
      <c r="OZQ136" s="181"/>
      <c r="OZR136" s="181"/>
      <c r="OZS136" s="239"/>
      <c r="OZT136" s="181"/>
      <c r="OZU136" s="181"/>
      <c r="OZV136" s="239"/>
      <c r="OZW136" s="181"/>
      <c r="OZX136" s="181"/>
      <c r="OZY136" s="239"/>
      <c r="OZZ136" s="181"/>
      <c r="PAA136" s="181"/>
      <c r="PAB136" s="239"/>
      <c r="PAC136" s="181"/>
      <c r="PAD136" s="181"/>
      <c r="PAE136" s="239"/>
      <c r="PAF136" s="181"/>
      <c r="PAG136" s="181"/>
      <c r="PAH136" s="239"/>
      <c r="PAI136" s="181"/>
      <c r="PAJ136" s="181"/>
      <c r="PAK136" s="239"/>
      <c r="PAL136" s="181"/>
      <c r="PAM136" s="181"/>
      <c r="PAN136" s="239"/>
      <c r="PAO136" s="181"/>
      <c r="PAP136" s="181"/>
      <c r="PAQ136" s="239"/>
      <c r="PAR136" s="181"/>
      <c r="PAS136" s="181"/>
      <c r="PAT136" s="239"/>
      <c r="PAU136" s="181"/>
      <c r="PAV136" s="181"/>
      <c r="PAW136" s="239"/>
      <c r="PAX136" s="181"/>
      <c r="PAY136" s="181"/>
      <c r="PAZ136" s="239"/>
      <c r="PBA136" s="181"/>
      <c r="PBB136" s="181"/>
      <c r="PBC136" s="239"/>
      <c r="PBD136" s="181"/>
      <c r="PBE136" s="181"/>
      <c r="PBF136" s="239"/>
      <c r="PBG136" s="181"/>
      <c r="PBH136" s="181"/>
      <c r="PBI136" s="239"/>
      <c r="PBJ136" s="181"/>
      <c r="PBK136" s="181"/>
      <c r="PBL136" s="239"/>
      <c r="PBM136" s="181"/>
      <c r="PBN136" s="181"/>
      <c r="PBO136" s="239"/>
      <c r="PBP136" s="181"/>
      <c r="PBQ136" s="181"/>
      <c r="PBR136" s="239"/>
      <c r="PBS136" s="181"/>
      <c r="PBT136" s="181"/>
      <c r="PBU136" s="239"/>
      <c r="PBV136" s="181"/>
      <c r="PBW136" s="181"/>
      <c r="PBX136" s="239"/>
      <c r="PBY136" s="181"/>
      <c r="PBZ136" s="181"/>
      <c r="PCA136" s="239"/>
      <c r="PCB136" s="181"/>
      <c r="PCC136" s="181"/>
      <c r="PCD136" s="239"/>
      <c r="PCE136" s="181"/>
      <c r="PCF136" s="181"/>
      <c r="PCG136" s="239"/>
      <c r="PCH136" s="181"/>
      <c r="PCI136" s="181"/>
      <c r="PCJ136" s="239"/>
      <c r="PCK136" s="181"/>
      <c r="PCL136" s="181"/>
      <c r="PCM136" s="239"/>
      <c r="PCN136" s="181"/>
      <c r="PCO136" s="181"/>
      <c r="PCP136" s="239"/>
      <c r="PCQ136" s="181"/>
      <c r="PCR136" s="181"/>
      <c r="PCS136" s="239"/>
      <c r="PCT136" s="181"/>
      <c r="PCU136" s="181"/>
      <c r="PCV136" s="239"/>
      <c r="PCW136" s="181"/>
      <c r="PCX136" s="181"/>
      <c r="PCY136" s="239"/>
      <c r="PCZ136" s="181"/>
      <c r="PDA136" s="181"/>
      <c r="PDB136" s="239"/>
      <c r="PDC136" s="181"/>
      <c r="PDD136" s="181"/>
      <c r="PDE136" s="239"/>
      <c r="PDF136" s="181"/>
      <c r="PDG136" s="181"/>
      <c r="PDH136" s="239"/>
      <c r="PDI136" s="181"/>
      <c r="PDJ136" s="181"/>
      <c r="PDK136" s="239"/>
      <c r="PDL136" s="181"/>
      <c r="PDM136" s="181"/>
      <c r="PDN136" s="239"/>
      <c r="PDO136" s="181"/>
      <c r="PDP136" s="181"/>
      <c r="PDQ136" s="239"/>
      <c r="PDR136" s="181"/>
      <c r="PDS136" s="181"/>
      <c r="PDT136" s="239"/>
      <c r="PDU136" s="181"/>
      <c r="PDV136" s="181"/>
      <c r="PDW136" s="239"/>
      <c r="PDX136" s="181"/>
      <c r="PDY136" s="181"/>
      <c r="PDZ136" s="239"/>
      <c r="PEA136" s="181"/>
      <c r="PEB136" s="181"/>
      <c r="PEC136" s="239"/>
      <c r="PED136" s="181"/>
      <c r="PEE136" s="181"/>
      <c r="PEF136" s="239"/>
      <c r="PEG136" s="181"/>
      <c r="PEH136" s="181"/>
      <c r="PEI136" s="239"/>
      <c r="PEJ136" s="181"/>
      <c r="PEK136" s="181"/>
      <c r="PEL136" s="239"/>
      <c r="PEM136" s="181"/>
      <c r="PEN136" s="181"/>
      <c r="PEO136" s="239"/>
      <c r="PEP136" s="181"/>
      <c r="PEQ136" s="181"/>
      <c r="PER136" s="239"/>
      <c r="PES136" s="181"/>
      <c r="PET136" s="181"/>
      <c r="PEU136" s="239"/>
      <c r="PEV136" s="181"/>
      <c r="PEW136" s="181"/>
      <c r="PEX136" s="239"/>
      <c r="PEY136" s="181"/>
      <c r="PEZ136" s="181"/>
      <c r="PFA136" s="239"/>
      <c r="PFB136" s="181"/>
      <c r="PFC136" s="181"/>
      <c r="PFD136" s="239"/>
      <c r="PFE136" s="181"/>
      <c r="PFF136" s="181"/>
      <c r="PFG136" s="239"/>
      <c r="PFH136" s="181"/>
      <c r="PFI136" s="181"/>
      <c r="PFJ136" s="239"/>
      <c r="PFK136" s="181"/>
      <c r="PFL136" s="181"/>
      <c r="PFM136" s="239"/>
      <c r="PFN136" s="181"/>
      <c r="PFO136" s="181"/>
      <c r="PFP136" s="239"/>
      <c r="PFQ136" s="181"/>
      <c r="PFR136" s="181"/>
      <c r="PFS136" s="239"/>
      <c r="PFT136" s="181"/>
      <c r="PFU136" s="181"/>
      <c r="PFV136" s="239"/>
      <c r="PFW136" s="181"/>
      <c r="PFX136" s="181"/>
      <c r="PFY136" s="239"/>
      <c r="PFZ136" s="181"/>
      <c r="PGA136" s="181"/>
      <c r="PGB136" s="239"/>
      <c r="PGC136" s="181"/>
      <c r="PGD136" s="181"/>
      <c r="PGE136" s="239"/>
      <c r="PGF136" s="181"/>
      <c r="PGG136" s="181"/>
      <c r="PGH136" s="239"/>
      <c r="PGI136" s="181"/>
      <c r="PGJ136" s="181"/>
      <c r="PGK136" s="239"/>
      <c r="PGL136" s="181"/>
      <c r="PGM136" s="181"/>
      <c r="PGN136" s="239"/>
      <c r="PGO136" s="181"/>
      <c r="PGP136" s="181"/>
      <c r="PGQ136" s="239"/>
      <c r="PGR136" s="181"/>
      <c r="PGS136" s="181"/>
      <c r="PGT136" s="239"/>
      <c r="PGU136" s="181"/>
      <c r="PGV136" s="181"/>
      <c r="PGW136" s="239"/>
      <c r="PGX136" s="181"/>
      <c r="PGY136" s="181"/>
      <c r="PGZ136" s="239"/>
      <c r="PHA136" s="181"/>
      <c r="PHB136" s="181"/>
      <c r="PHC136" s="239"/>
      <c r="PHD136" s="181"/>
      <c r="PHE136" s="181"/>
      <c r="PHF136" s="239"/>
      <c r="PHG136" s="181"/>
      <c r="PHH136" s="181"/>
      <c r="PHI136" s="239"/>
      <c r="PHJ136" s="181"/>
      <c r="PHK136" s="181"/>
      <c r="PHL136" s="239"/>
      <c r="PHM136" s="181"/>
      <c r="PHN136" s="181"/>
      <c r="PHO136" s="239"/>
      <c r="PHP136" s="181"/>
      <c r="PHQ136" s="181"/>
      <c r="PHR136" s="239"/>
      <c r="PHS136" s="181"/>
      <c r="PHT136" s="181"/>
      <c r="PHU136" s="239"/>
      <c r="PHV136" s="181"/>
      <c r="PHW136" s="181"/>
      <c r="PHX136" s="239"/>
      <c r="PHY136" s="181"/>
      <c r="PHZ136" s="181"/>
      <c r="PIA136" s="239"/>
      <c r="PIB136" s="181"/>
      <c r="PIC136" s="181"/>
      <c r="PID136" s="239"/>
      <c r="PIE136" s="181"/>
      <c r="PIF136" s="181"/>
      <c r="PIG136" s="239"/>
      <c r="PIH136" s="181"/>
      <c r="PII136" s="181"/>
      <c r="PIJ136" s="239"/>
      <c r="PIK136" s="181"/>
      <c r="PIL136" s="181"/>
      <c r="PIM136" s="239"/>
      <c r="PIN136" s="181"/>
      <c r="PIO136" s="181"/>
      <c r="PIP136" s="239"/>
      <c r="PIQ136" s="181"/>
      <c r="PIR136" s="181"/>
      <c r="PIS136" s="239"/>
      <c r="PIT136" s="181"/>
      <c r="PIU136" s="181"/>
      <c r="PIV136" s="239"/>
      <c r="PIW136" s="181"/>
      <c r="PIX136" s="181"/>
      <c r="PIY136" s="239"/>
      <c r="PIZ136" s="181"/>
      <c r="PJA136" s="181"/>
      <c r="PJB136" s="239"/>
      <c r="PJC136" s="181"/>
      <c r="PJD136" s="181"/>
      <c r="PJE136" s="239"/>
      <c r="PJF136" s="181"/>
      <c r="PJG136" s="181"/>
      <c r="PJH136" s="239"/>
      <c r="PJI136" s="181"/>
      <c r="PJJ136" s="181"/>
      <c r="PJK136" s="239"/>
      <c r="PJL136" s="181"/>
      <c r="PJM136" s="181"/>
      <c r="PJN136" s="239"/>
      <c r="PJO136" s="181"/>
      <c r="PJP136" s="181"/>
      <c r="PJQ136" s="239"/>
      <c r="PJR136" s="181"/>
      <c r="PJS136" s="181"/>
      <c r="PJT136" s="239"/>
      <c r="PJU136" s="181"/>
      <c r="PJV136" s="181"/>
      <c r="PJW136" s="239"/>
      <c r="PJX136" s="181"/>
      <c r="PJY136" s="181"/>
      <c r="PJZ136" s="239"/>
      <c r="PKA136" s="181"/>
      <c r="PKB136" s="181"/>
      <c r="PKC136" s="239"/>
      <c r="PKD136" s="181"/>
      <c r="PKE136" s="181"/>
      <c r="PKF136" s="239"/>
      <c r="PKG136" s="181"/>
      <c r="PKH136" s="181"/>
      <c r="PKI136" s="239"/>
      <c r="PKJ136" s="181"/>
      <c r="PKK136" s="181"/>
      <c r="PKL136" s="239"/>
      <c r="PKM136" s="181"/>
      <c r="PKN136" s="181"/>
      <c r="PKO136" s="239"/>
      <c r="PKP136" s="181"/>
      <c r="PKQ136" s="181"/>
      <c r="PKR136" s="239"/>
      <c r="PKS136" s="181"/>
      <c r="PKT136" s="181"/>
      <c r="PKU136" s="239"/>
      <c r="PKV136" s="181"/>
      <c r="PKW136" s="181"/>
      <c r="PKX136" s="239"/>
      <c r="PKY136" s="181"/>
      <c r="PKZ136" s="181"/>
      <c r="PLA136" s="239"/>
      <c r="PLB136" s="181"/>
      <c r="PLC136" s="181"/>
      <c r="PLD136" s="239"/>
      <c r="PLE136" s="181"/>
      <c r="PLF136" s="181"/>
      <c r="PLG136" s="239"/>
      <c r="PLH136" s="181"/>
      <c r="PLI136" s="181"/>
      <c r="PLJ136" s="239"/>
      <c r="PLK136" s="181"/>
      <c r="PLL136" s="181"/>
      <c r="PLM136" s="239"/>
      <c r="PLN136" s="181"/>
      <c r="PLO136" s="181"/>
      <c r="PLP136" s="239"/>
      <c r="PLQ136" s="181"/>
      <c r="PLR136" s="181"/>
      <c r="PLS136" s="239"/>
      <c r="PLT136" s="181"/>
      <c r="PLU136" s="181"/>
      <c r="PLV136" s="239"/>
      <c r="PLW136" s="181"/>
      <c r="PLX136" s="181"/>
      <c r="PLY136" s="239"/>
      <c r="PLZ136" s="181"/>
      <c r="PMA136" s="181"/>
      <c r="PMB136" s="239"/>
      <c r="PMC136" s="181"/>
      <c r="PMD136" s="181"/>
      <c r="PME136" s="239"/>
      <c r="PMF136" s="181"/>
      <c r="PMG136" s="181"/>
      <c r="PMH136" s="239"/>
      <c r="PMI136" s="181"/>
      <c r="PMJ136" s="181"/>
      <c r="PMK136" s="239"/>
      <c r="PML136" s="181"/>
      <c r="PMM136" s="181"/>
      <c r="PMN136" s="239"/>
      <c r="PMO136" s="181"/>
      <c r="PMP136" s="181"/>
      <c r="PMQ136" s="239"/>
      <c r="PMR136" s="181"/>
      <c r="PMS136" s="181"/>
      <c r="PMT136" s="239"/>
      <c r="PMU136" s="181"/>
      <c r="PMV136" s="181"/>
      <c r="PMW136" s="239"/>
      <c r="PMX136" s="181"/>
      <c r="PMY136" s="181"/>
      <c r="PMZ136" s="239"/>
      <c r="PNA136" s="181"/>
      <c r="PNB136" s="181"/>
      <c r="PNC136" s="239"/>
      <c r="PND136" s="181"/>
      <c r="PNE136" s="181"/>
      <c r="PNF136" s="239"/>
      <c r="PNG136" s="181"/>
      <c r="PNH136" s="181"/>
      <c r="PNI136" s="239"/>
      <c r="PNJ136" s="181"/>
      <c r="PNK136" s="181"/>
      <c r="PNL136" s="239"/>
      <c r="PNM136" s="181"/>
      <c r="PNN136" s="181"/>
      <c r="PNO136" s="239"/>
      <c r="PNP136" s="181"/>
      <c r="PNQ136" s="181"/>
      <c r="PNR136" s="239"/>
      <c r="PNS136" s="181"/>
      <c r="PNT136" s="181"/>
      <c r="PNU136" s="239"/>
      <c r="PNV136" s="181"/>
      <c r="PNW136" s="181"/>
      <c r="PNX136" s="239"/>
      <c r="PNY136" s="181"/>
      <c r="PNZ136" s="181"/>
      <c r="POA136" s="239"/>
      <c r="POB136" s="181"/>
      <c r="POC136" s="181"/>
      <c r="POD136" s="239"/>
      <c r="POE136" s="181"/>
      <c r="POF136" s="181"/>
      <c r="POG136" s="239"/>
      <c r="POH136" s="181"/>
      <c r="POI136" s="181"/>
      <c r="POJ136" s="239"/>
      <c r="POK136" s="181"/>
      <c r="POL136" s="181"/>
      <c r="POM136" s="239"/>
      <c r="PON136" s="181"/>
      <c r="POO136" s="181"/>
      <c r="POP136" s="239"/>
      <c r="POQ136" s="181"/>
      <c r="POR136" s="181"/>
      <c r="POS136" s="239"/>
      <c r="POT136" s="181"/>
      <c r="POU136" s="181"/>
      <c r="POV136" s="239"/>
      <c r="POW136" s="181"/>
      <c r="POX136" s="181"/>
      <c r="POY136" s="239"/>
      <c r="POZ136" s="181"/>
      <c r="PPA136" s="181"/>
      <c r="PPB136" s="239"/>
      <c r="PPC136" s="181"/>
      <c r="PPD136" s="181"/>
      <c r="PPE136" s="239"/>
      <c r="PPF136" s="181"/>
      <c r="PPG136" s="181"/>
      <c r="PPH136" s="239"/>
      <c r="PPI136" s="181"/>
      <c r="PPJ136" s="181"/>
      <c r="PPK136" s="239"/>
      <c r="PPL136" s="181"/>
      <c r="PPM136" s="181"/>
      <c r="PPN136" s="239"/>
      <c r="PPO136" s="181"/>
      <c r="PPP136" s="181"/>
      <c r="PPQ136" s="239"/>
      <c r="PPR136" s="181"/>
      <c r="PPS136" s="181"/>
      <c r="PPT136" s="239"/>
      <c r="PPU136" s="181"/>
      <c r="PPV136" s="181"/>
      <c r="PPW136" s="239"/>
      <c r="PPX136" s="181"/>
      <c r="PPY136" s="181"/>
      <c r="PPZ136" s="239"/>
      <c r="PQA136" s="181"/>
      <c r="PQB136" s="181"/>
      <c r="PQC136" s="239"/>
      <c r="PQD136" s="181"/>
      <c r="PQE136" s="181"/>
      <c r="PQF136" s="239"/>
      <c r="PQG136" s="181"/>
      <c r="PQH136" s="181"/>
      <c r="PQI136" s="239"/>
      <c r="PQJ136" s="181"/>
      <c r="PQK136" s="181"/>
      <c r="PQL136" s="239"/>
      <c r="PQM136" s="181"/>
      <c r="PQN136" s="181"/>
      <c r="PQO136" s="239"/>
      <c r="PQP136" s="181"/>
      <c r="PQQ136" s="181"/>
      <c r="PQR136" s="239"/>
      <c r="PQS136" s="181"/>
      <c r="PQT136" s="181"/>
      <c r="PQU136" s="239"/>
      <c r="PQV136" s="181"/>
      <c r="PQW136" s="181"/>
      <c r="PQX136" s="239"/>
      <c r="PQY136" s="181"/>
      <c r="PQZ136" s="181"/>
      <c r="PRA136" s="239"/>
      <c r="PRB136" s="181"/>
      <c r="PRC136" s="181"/>
      <c r="PRD136" s="239"/>
      <c r="PRE136" s="181"/>
      <c r="PRF136" s="181"/>
      <c r="PRG136" s="239"/>
      <c r="PRH136" s="181"/>
      <c r="PRI136" s="181"/>
      <c r="PRJ136" s="239"/>
      <c r="PRK136" s="181"/>
      <c r="PRL136" s="181"/>
      <c r="PRM136" s="239"/>
      <c r="PRN136" s="181"/>
      <c r="PRO136" s="181"/>
      <c r="PRP136" s="239"/>
      <c r="PRQ136" s="181"/>
      <c r="PRR136" s="181"/>
      <c r="PRS136" s="239"/>
      <c r="PRT136" s="181"/>
      <c r="PRU136" s="181"/>
      <c r="PRV136" s="239"/>
      <c r="PRW136" s="181"/>
      <c r="PRX136" s="181"/>
      <c r="PRY136" s="239"/>
      <c r="PRZ136" s="181"/>
      <c r="PSA136" s="181"/>
      <c r="PSB136" s="239"/>
      <c r="PSC136" s="181"/>
      <c r="PSD136" s="181"/>
      <c r="PSE136" s="239"/>
      <c r="PSF136" s="181"/>
      <c r="PSG136" s="181"/>
      <c r="PSH136" s="239"/>
      <c r="PSI136" s="181"/>
      <c r="PSJ136" s="181"/>
      <c r="PSK136" s="239"/>
      <c r="PSL136" s="181"/>
      <c r="PSM136" s="181"/>
      <c r="PSN136" s="239"/>
      <c r="PSO136" s="181"/>
      <c r="PSP136" s="181"/>
      <c r="PSQ136" s="239"/>
      <c r="PSR136" s="181"/>
      <c r="PSS136" s="181"/>
      <c r="PST136" s="239"/>
      <c r="PSU136" s="181"/>
      <c r="PSV136" s="181"/>
      <c r="PSW136" s="239"/>
      <c r="PSX136" s="181"/>
      <c r="PSY136" s="181"/>
      <c r="PSZ136" s="239"/>
      <c r="PTA136" s="181"/>
      <c r="PTB136" s="181"/>
      <c r="PTC136" s="239"/>
      <c r="PTD136" s="181"/>
      <c r="PTE136" s="181"/>
      <c r="PTF136" s="239"/>
      <c r="PTG136" s="181"/>
      <c r="PTH136" s="181"/>
      <c r="PTI136" s="239"/>
      <c r="PTJ136" s="181"/>
      <c r="PTK136" s="181"/>
      <c r="PTL136" s="239"/>
      <c r="PTM136" s="181"/>
      <c r="PTN136" s="181"/>
      <c r="PTO136" s="239"/>
      <c r="PTP136" s="181"/>
      <c r="PTQ136" s="181"/>
      <c r="PTR136" s="239"/>
      <c r="PTS136" s="181"/>
      <c r="PTT136" s="181"/>
      <c r="PTU136" s="239"/>
      <c r="PTV136" s="181"/>
      <c r="PTW136" s="181"/>
      <c r="PTX136" s="239"/>
      <c r="PTY136" s="181"/>
      <c r="PTZ136" s="181"/>
      <c r="PUA136" s="239"/>
      <c r="PUB136" s="181"/>
      <c r="PUC136" s="181"/>
      <c r="PUD136" s="239"/>
      <c r="PUE136" s="181"/>
      <c r="PUF136" s="181"/>
      <c r="PUG136" s="239"/>
      <c r="PUH136" s="181"/>
      <c r="PUI136" s="181"/>
      <c r="PUJ136" s="239"/>
      <c r="PUK136" s="181"/>
      <c r="PUL136" s="181"/>
      <c r="PUM136" s="239"/>
      <c r="PUN136" s="181"/>
      <c r="PUO136" s="181"/>
      <c r="PUP136" s="239"/>
      <c r="PUQ136" s="181"/>
      <c r="PUR136" s="181"/>
      <c r="PUS136" s="239"/>
      <c r="PUT136" s="181"/>
      <c r="PUU136" s="181"/>
      <c r="PUV136" s="239"/>
      <c r="PUW136" s="181"/>
      <c r="PUX136" s="181"/>
      <c r="PUY136" s="239"/>
      <c r="PUZ136" s="181"/>
      <c r="PVA136" s="181"/>
      <c r="PVB136" s="239"/>
      <c r="PVC136" s="181"/>
      <c r="PVD136" s="181"/>
      <c r="PVE136" s="239"/>
      <c r="PVF136" s="181"/>
      <c r="PVG136" s="181"/>
      <c r="PVH136" s="239"/>
      <c r="PVI136" s="181"/>
      <c r="PVJ136" s="181"/>
      <c r="PVK136" s="239"/>
      <c r="PVL136" s="181"/>
      <c r="PVM136" s="181"/>
      <c r="PVN136" s="239"/>
      <c r="PVO136" s="181"/>
      <c r="PVP136" s="181"/>
      <c r="PVQ136" s="239"/>
      <c r="PVR136" s="181"/>
      <c r="PVS136" s="181"/>
      <c r="PVT136" s="239"/>
      <c r="PVU136" s="181"/>
      <c r="PVV136" s="181"/>
      <c r="PVW136" s="239"/>
      <c r="PVX136" s="181"/>
      <c r="PVY136" s="181"/>
      <c r="PVZ136" s="239"/>
      <c r="PWA136" s="181"/>
      <c r="PWB136" s="181"/>
      <c r="PWC136" s="239"/>
      <c r="PWD136" s="181"/>
      <c r="PWE136" s="181"/>
      <c r="PWF136" s="239"/>
      <c r="PWG136" s="181"/>
      <c r="PWH136" s="181"/>
      <c r="PWI136" s="239"/>
      <c r="PWJ136" s="181"/>
      <c r="PWK136" s="181"/>
      <c r="PWL136" s="239"/>
      <c r="PWM136" s="181"/>
      <c r="PWN136" s="181"/>
      <c r="PWO136" s="239"/>
      <c r="PWP136" s="181"/>
      <c r="PWQ136" s="181"/>
      <c r="PWR136" s="239"/>
      <c r="PWS136" s="181"/>
      <c r="PWT136" s="181"/>
      <c r="PWU136" s="239"/>
      <c r="PWV136" s="181"/>
      <c r="PWW136" s="181"/>
      <c r="PWX136" s="239"/>
      <c r="PWY136" s="181"/>
      <c r="PWZ136" s="181"/>
      <c r="PXA136" s="239"/>
      <c r="PXB136" s="181"/>
      <c r="PXC136" s="181"/>
      <c r="PXD136" s="239"/>
      <c r="PXE136" s="181"/>
      <c r="PXF136" s="181"/>
      <c r="PXG136" s="239"/>
      <c r="PXH136" s="181"/>
      <c r="PXI136" s="181"/>
      <c r="PXJ136" s="239"/>
      <c r="PXK136" s="181"/>
      <c r="PXL136" s="181"/>
      <c r="PXM136" s="239"/>
      <c r="PXN136" s="181"/>
      <c r="PXO136" s="181"/>
      <c r="PXP136" s="239"/>
      <c r="PXQ136" s="181"/>
      <c r="PXR136" s="181"/>
      <c r="PXS136" s="239"/>
      <c r="PXT136" s="181"/>
      <c r="PXU136" s="181"/>
      <c r="PXV136" s="239"/>
      <c r="PXW136" s="181"/>
      <c r="PXX136" s="181"/>
      <c r="PXY136" s="239"/>
      <c r="PXZ136" s="181"/>
      <c r="PYA136" s="181"/>
      <c r="PYB136" s="239"/>
      <c r="PYC136" s="181"/>
      <c r="PYD136" s="181"/>
      <c r="PYE136" s="239"/>
      <c r="PYF136" s="181"/>
      <c r="PYG136" s="181"/>
      <c r="PYH136" s="239"/>
      <c r="PYI136" s="181"/>
      <c r="PYJ136" s="181"/>
      <c r="PYK136" s="239"/>
      <c r="PYL136" s="181"/>
      <c r="PYM136" s="181"/>
      <c r="PYN136" s="239"/>
      <c r="PYO136" s="181"/>
      <c r="PYP136" s="181"/>
      <c r="PYQ136" s="239"/>
      <c r="PYR136" s="181"/>
      <c r="PYS136" s="181"/>
      <c r="PYT136" s="239"/>
      <c r="PYU136" s="181"/>
      <c r="PYV136" s="181"/>
      <c r="PYW136" s="239"/>
      <c r="PYX136" s="181"/>
      <c r="PYY136" s="181"/>
      <c r="PYZ136" s="239"/>
      <c r="PZA136" s="181"/>
      <c r="PZB136" s="181"/>
      <c r="PZC136" s="239"/>
      <c r="PZD136" s="181"/>
      <c r="PZE136" s="181"/>
      <c r="PZF136" s="239"/>
      <c r="PZG136" s="181"/>
      <c r="PZH136" s="181"/>
      <c r="PZI136" s="239"/>
      <c r="PZJ136" s="181"/>
      <c r="PZK136" s="181"/>
      <c r="PZL136" s="239"/>
      <c r="PZM136" s="181"/>
      <c r="PZN136" s="181"/>
      <c r="PZO136" s="239"/>
      <c r="PZP136" s="181"/>
      <c r="PZQ136" s="181"/>
      <c r="PZR136" s="239"/>
      <c r="PZS136" s="181"/>
      <c r="PZT136" s="181"/>
      <c r="PZU136" s="239"/>
      <c r="PZV136" s="181"/>
      <c r="PZW136" s="181"/>
      <c r="PZX136" s="239"/>
      <c r="PZY136" s="181"/>
      <c r="PZZ136" s="181"/>
      <c r="QAA136" s="239"/>
      <c r="QAB136" s="181"/>
      <c r="QAC136" s="181"/>
      <c r="QAD136" s="239"/>
      <c r="QAE136" s="181"/>
      <c r="QAF136" s="181"/>
      <c r="QAG136" s="239"/>
      <c r="QAH136" s="181"/>
      <c r="QAI136" s="181"/>
      <c r="QAJ136" s="239"/>
      <c r="QAK136" s="181"/>
      <c r="QAL136" s="181"/>
      <c r="QAM136" s="239"/>
      <c r="QAN136" s="181"/>
      <c r="QAO136" s="181"/>
      <c r="QAP136" s="239"/>
      <c r="QAQ136" s="181"/>
      <c r="QAR136" s="181"/>
      <c r="QAS136" s="239"/>
      <c r="QAT136" s="181"/>
      <c r="QAU136" s="181"/>
      <c r="QAV136" s="239"/>
      <c r="QAW136" s="181"/>
      <c r="QAX136" s="181"/>
      <c r="QAY136" s="239"/>
      <c r="QAZ136" s="181"/>
      <c r="QBA136" s="181"/>
      <c r="QBB136" s="239"/>
      <c r="QBC136" s="181"/>
      <c r="QBD136" s="181"/>
      <c r="QBE136" s="239"/>
      <c r="QBF136" s="181"/>
      <c r="QBG136" s="181"/>
      <c r="QBH136" s="239"/>
      <c r="QBI136" s="181"/>
      <c r="QBJ136" s="181"/>
      <c r="QBK136" s="239"/>
      <c r="QBL136" s="181"/>
      <c r="QBM136" s="181"/>
      <c r="QBN136" s="239"/>
      <c r="QBO136" s="181"/>
      <c r="QBP136" s="181"/>
      <c r="QBQ136" s="239"/>
      <c r="QBR136" s="181"/>
      <c r="QBS136" s="181"/>
      <c r="QBT136" s="239"/>
      <c r="QBU136" s="181"/>
      <c r="QBV136" s="181"/>
      <c r="QBW136" s="239"/>
      <c r="QBX136" s="181"/>
      <c r="QBY136" s="181"/>
      <c r="QBZ136" s="239"/>
      <c r="QCA136" s="181"/>
      <c r="QCB136" s="181"/>
      <c r="QCC136" s="239"/>
      <c r="QCD136" s="181"/>
      <c r="QCE136" s="181"/>
      <c r="QCF136" s="239"/>
      <c r="QCG136" s="181"/>
      <c r="QCH136" s="181"/>
      <c r="QCI136" s="239"/>
      <c r="QCJ136" s="181"/>
      <c r="QCK136" s="181"/>
      <c r="QCL136" s="239"/>
      <c r="QCM136" s="181"/>
      <c r="QCN136" s="181"/>
      <c r="QCO136" s="239"/>
      <c r="QCP136" s="181"/>
      <c r="QCQ136" s="181"/>
      <c r="QCR136" s="239"/>
      <c r="QCS136" s="181"/>
      <c r="QCT136" s="181"/>
      <c r="QCU136" s="239"/>
      <c r="QCV136" s="181"/>
      <c r="QCW136" s="181"/>
      <c r="QCX136" s="239"/>
      <c r="QCY136" s="181"/>
      <c r="QCZ136" s="181"/>
      <c r="QDA136" s="239"/>
      <c r="QDB136" s="181"/>
      <c r="QDC136" s="181"/>
      <c r="QDD136" s="239"/>
      <c r="QDE136" s="181"/>
      <c r="QDF136" s="181"/>
      <c r="QDG136" s="239"/>
      <c r="QDH136" s="181"/>
      <c r="QDI136" s="181"/>
      <c r="QDJ136" s="239"/>
      <c r="QDK136" s="181"/>
      <c r="QDL136" s="181"/>
      <c r="QDM136" s="239"/>
      <c r="QDN136" s="181"/>
      <c r="QDO136" s="181"/>
      <c r="QDP136" s="239"/>
      <c r="QDQ136" s="181"/>
      <c r="QDR136" s="181"/>
      <c r="QDS136" s="239"/>
      <c r="QDT136" s="181"/>
      <c r="QDU136" s="181"/>
      <c r="QDV136" s="239"/>
      <c r="QDW136" s="181"/>
      <c r="QDX136" s="181"/>
      <c r="QDY136" s="239"/>
      <c r="QDZ136" s="181"/>
      <c r="QEA136" s="181"/>
      <c r="QEB136" s="239"/>
      <c r="QEC136" s="181"/>
      <c r="QED136" s="181"/>
      <c r="QEE136" s="239"/>
      <c r="QEF136" s="181"/>
      <c r="QEG136" s="181"/>
      <c r="QEH136" s="239"/>
      <c r="QEI136" s="181"/>
      <c r="QEJ136" s="181"/>
      <c r="QEK136" s="239"/>
      <c r="QEL136" s="181"/>
      <c r="QEM136" s="181"/>
      <c r="QEN136" s="239"/>
      <c r="QEO136" s="181"/>
      <c r="QEP136" s="181"/>
      <c r="QEQ136" s="239"/>
      <c r="QER136" s="181"/>
      <c r="QES136" s="181"/>
      <c r="QET136" s="239"/>
      <c r="QEU136" s="181"/>
      <c r="QEV136" s="181"/>
      <c r="QEW136" s="239"/>
      <c r="QEX136" s="181"/>
      <c r="QEY136" s="181"/>
      <c r="QEZ136" s="239"/>
      <c r="QFA136" s="181"/>
      <c r="QFB136" s="181"/>
      <c r="QFC136" s="239"/>
      <c r="QFD136" s="181"/>
      <c r="QFE136" s="181"/>
      <c r="QFF136" s="239"/>
      <c r="QFG136" s="181"/>
      <c r="QFH136" s="181"/>
      <c r="QFI136" s="239"/>
      <c r="QFJ136" s="181"/>
      <c r="QFK136" s="181"/>
      <c r="QFL136" s="239"/>
      <c r="QFM136" s="181"/>
      <c r="QFN136" s="181"/>
      <c r="QFO136" s="239"/>
      <c r="QFP136" s="181"/>
      <c r="QFQ136" s="181"/>
      <c r="QFR136" s="239"/>
      <c r="QFS136" s="181"/>
      <c r="QFT136" s="181"/>
      <c r="QFU136" s="239"/>
      <c r="QFV136" s="181"/>
      <c r="QFW136" s="181"/>
      <c r="QFX136" s="239"/>
      <c r="QFY136" s="181"/>
      <c r="QFZ136" s="181"/>
      <c r="QGA136" s="239"/>
      <c r="QGB136" s="181"/>
      <c r="QGC136" s="181"/>
      <c r="QGD136" s="239"/>
      <c r="QGE136" s="181"/>
      <c r="QGF136" s="181"/>
      <c r="QGG136" s="239"/>
      <c r="QGH136" s="181"/>
      <c r="QGI136" s="181"/>
      <c r="QGJ136" s="239"/>
      <c r="QGK136" s="181"/>
      <c r="QGL136" s="181"/>
      <c r="QGM136" s="239"/>
      <c r="QGN136" s="181"/>
      <c r="QGO136" s="181"/>
      <c r="QGP136" s="239"/>
      <c r="QGQ136" s="181"/>
      <c r="QGR136" s="181"/>
      <c r="QGS136" s="239"/>
      <c r="QGT136" s="181"/>
      <c r="QGU136" s="181"/>
      <c r="QGV136" s="239"/>
      <c r="QGW136" s="181"/>
      <c r="QGX136" s="181"/>
      <c r="QGY136" s="239"/>
      <c r="QGZ136" s="181"/>
      <c r="QHA136" s="181"/>
      <c r="QHB136" s="239"/>
      <c r="QHC136" s="181"/>
      <c r="QHD136" s="181"/>
      <c r="QHE136" s="239"/>
      <c r="QHF136" s="181"/>
      <c r="QHG136" s="181"/>
      <c r="QHH136" s="239"/>
      <c r="QHI136" s="181"/>
      <c r="QHJ136" s="181"/>
      <c r="QHK136" s="239"/>
      <c r="QHL136" s="181"/>
      <c r="QHM136" s="181"/>
      <c r="QHN136" s="239"/>
      <c r="QHO136" s="181"/>
      <c r="QHP136" s="181"/>
      <c r="QHQ136" s="239"/>
      <c r="QHR136" s="181"/>
      <c r="QHS136" s="181"/>
      <c r="QHT136" s="239"/>
      <c r="QHU136" s="181"/>
      <c r="QHV136" s="181"/>
      <c r="QHW136" s="239"/>
      <c r="QHX136" s="181"/>
      <c r="QHY136" s="181"/>
      <c r="QHZ136" s="239"/>
      <c r="QIA136" s="181"/>
      <c r="QIB136" s="181"/>
      <c r="QIC136" s="239"/>
      <c r="QID136" s="181"/>
      <c r="QIE136" s="181"/>
      <c r="QIF136" s="239"/>
      <c r="QIG136" s="181"/>
      <c r="QIH136" s="181"/>
      <c r="QII136" s="239"/>
      <c r="QIJ136" s="181"/>
      <c r="QIK136" s="181"/>
      <c r="QIL136" s="239"/>
      <c r="QIM136" s="181"/>
      <c r="QIN136" s="181"/>
      <c r="QIO136" s="239"/>
      <c r="QIP136" s="181"/>
      <c r="QIQ136" s="181"/>
      <c r="QIR136" s="239"/>
      <c r="QIS136" s="181"/>
      <c r="QIT136" s="181"/>
      <c r="QIU136" s="239"/>
      <c r="QIV136" s="181"/>
      <c r="QIW136" s="181"/>
      <c r="QIX136" s="239"/>
      <c r="QIY136" s="181"/>
      <c r="QIZ136" s="181"/>
      <c r="QJA136" s="239"/>
      <c r="QJB136" s="181"/>
      <c r="QJC136" s="181"/>
      <c r="QJD136" s="239"/>
      <c r="QJE136" s="181"/>
      <c r="QJF136" s="181"/>
      <c r="QJG136" s="239"/>
      <c r="QJH136" s="181"/>
      <c r="QJI136" s="181"/>
      <c r="QJJ136" s="239"/>
      <c r="QJK136" s="181"/>
      <c r="QJL136" s="181"/>
      <c r="QJM136" s="239"/>
      <c r="QJN136" s="181"/>
      <c r="QJO136" s="181"/>
      <c r="QJP136" s="239"/>
      <c r="QJQ136" s="181"/>
      <c r="QJR136" s="181"/>
      <c r="QJS136" s="239"/>
      <c r="QJT136" s="181"/>
      <c r="QJU136" s="181"/>
      <c r="QJV136" s="239"/>
      <c r="QJW136" s="181"/>
      <c r="QJX136" s="181"/>
      <c r="QJY136" s="239"/>
      <c r="QJZ136" s="181"/>
      <c r="QKA136" s="181"/>
      <c r="QKB136" s="239"/>
      <c r="QKC136" s="181"/>
      <c r="QKD136" s="181"/>
      <c r="QKE136" s="239"/>
      <c r="QKF136" s="181"/>
      <c r="QKG136" s="181"/>
      <c r="QKH136" s="239"/>
      <c r="QKI136" s="181"/>
      <c r="QKJ136" s="181"/>
      <c r="QKK136" s="239"/>
      <c r="QKL136" s="181"/>
      <c r="QKM136" s="181"/>
      <c r="QKN136" s="239"/>
      <c r="QKO136" s="181"/>
      <c r="QKP136" s="181"/>
      <c r="QKQ136" s="239"/>
      <c r="QKR136" s="181"/>
      <c r="QKS136" s="181"/>
      <c r="QKT136" s="239"/>
      <c r="QKU136" s="181"/>
      <c r="QKV136" s="181"/>
      <c r="QKW136" s="239"/>
      <c r="QKX136" s="181"/>
      <c r="QKY136" s="181"/>
      <c r="QKZ136" s="239"/>
      <c r="QLA136" s="181"/>
      <c r="QLB136" s="181"/>
      <c r="QLC136" s="239"/>
      <c r="QLD136" s="181"/>
      <c r="QLE136" s="181"/>
      <c r="QLF136" s="239"/>
      <c r="QLG136" s="181"/>
      <c r="QLH136" s="181"/>
      <c r="QLI136" s="239"/>
      <c r="QLJ136" s="181"/>
      <c r="QLK136" s="181"/>
      <c r="QLL136" s="239"/>
      <c r="QLM136" s="181"/>
      <c r="QLN136" s="181"/>
      <c r="QLO136" s="239"/>
      <c r="QLP136" s="181"/>
      <c r="QLQ136" s="181"/>
      <c r="QLR136" s="239"/>
      <c r="QLS136" s="181"/>
      <c r="QLT136" s="181"/>
      <c r="QLU136" s="239"/>
      <c r="QLV136" s="181"/>
      <c r="QLW136" s="181"/>
      <c r="QLX136" s="239"/>
      <c r="QLY136" s="181"/>
      <c r="QLZ136" s="181"/>
      <c r="QMA136" s="239"/>
      <c r="QMB136" s="181"/>
      <c r="QMC136" s="181"/>
      <c r="QMD136" s="239"/>
      <c r="QME136" s="181"/>
      <c r="QMF136" s="181"/>
      <c r="QMG136" s="239"/>
      <c r="QMH136" s="181"/>
      <c r="QMI136" s="181"/>
      <c r="QMJ136" s="239"/>
      <c r="QMK136" s="181"/>
      <c r="QML136" s="181"/>
      <c r="QMM136" s="239"/>
      <c r="QMN136" s="181"/>
      <c r="QMO136" s="181"/>
      <c r="QMP136" s="239"/>
      <c r="QMQ136" s="181"/>
      <c r="QMR136" s="181"/>
      <c r="QMS136" s="239"/>
      <c r="QMT136" s="181"/>
      <c r="QMU136" s="181"/>
      <c r="QMV136" s="239"/>
      <c r="QMW136" s="181"/>
      <c r="QMX136" s="181"/>
      <c r="QMY136" s="239"/>
      <c r="QMZ136" s="181"/>
      <c r="QNA136" s="181"/>
      <c r="QNB136" s="239"/>
      <c r="QNC136" s="181"/>
      <c r="QND136" s="181"/>
      <c r="QNE136" s="239"/>
      <c r="QNF136" s="181"/>
      <c r="QNG136" s="181"/>
      <c r="QNH136" s="239"/>
      <c r="QNI136" s="181"/>
      <c r="QNJ136" s="181"/>
      <c r="QNK136" s="239"/>
      <c r="QNL136" s="181"/>
      <c r="QNM136" s="181"/>
      <c r="QNN136" s="239"/>
      <c r="QNO136" s="181"/>
      <c r="QNP136" s="181"/>
      <c r="QNQ136" s="239"/>
      <c r="QNR136" s="181"/>
      <c r="QNS136" s="181"/>
      <c r="QNT136" s="239"/>
      <c r="QNU136" s="181"/>
      <c r="QNV136" s="181"/>
      <c r="QNW136" s="239"/>
      <c r="QNX136" s="181"/>
      <c r="QNY136" s="181"/>
      <c r="QNZ136" s="239"/>
      <c r="QOA136" s="181"/>
      <c r="QOB136" s="181"/>
      <c r="QOC136" s="239"/>
      <c r="QOD136" s="181"/>
      <c r="QOE136" s="181"/>
      <c r="QOF136" s="239"/>
      <c r="QOG136" s="181"/>
      <c r="QOH136" s="181"/>
      <c r="QOI136" s="239"/>
      <c r="QOJ136" s="181"/>
      <c r="QOK136" s="181"/>
      <c r="QOL136" s="239"/>
      <c r="QOM136" s="181"/>
      <c r="QON136" s="181"/>
      <c r="QOO136" s="239"/>
      <c r="QOP136" s="181"/>
      <c r="QOQ136" s="181"/>
      <c r="QOR136" s="239"/>
      <c r="QOS136" s="181"/>
      <c r="QOT136" s="181"/>
      <c r="QOU136" s="239"/>
      <c r="QOV136" s="181"/>
      <c r="QOW136" s="181"/>
      <c r="QOX136" s="239"/>
      <c r="QOY136" s="181"/>
      <c r="QOZ136" s="181"/>
      <c r="QPA136" s="239"/>
      <c r="QPB136" s="181"/>
      <c r="QPC136" s="181"/>
      <c r="QPD136" s="239"/>
      <c r="QPE136" s="181"/>
      <c r="QPF136" s="181"/>
      <c r="QPG136" s="239"/>
      <c r="QPH136" s="181"/>
      <c r="QPI136" s="181"/>
      <c r="QPJ136" s="239"/>
      <c r="QPK136" s="181"/>
      <c r="QPL136" s="181"/>
      <c r="QPM136" s="239"/>
      <c r="QPN136" s="181"/>
      <c r="QPO136" s="181"/>
      <c r="QPP136" s="239"/>
      <c r="QPQ136" s="181"/>
      <c r="QPR136" s="181"/>
      <c r="QPS136" s="239"/>
      <c r="QPT136" s="181"/>
      <c r="QPU136" s="181"/>
      <c r="QPV136" s="239"/>
      <c r="QPW136" s="181"/>
      <c r="QPX136" s="181"/>
      <c r="QPY136" s="239"/>
      <c r="QPZ136" s="181"/>
      <c r="QQA136" s="181"/>
      <c r="QQB136" s="239"/>
      <c r="QQC136" s="181"/>
      <c r="QQD136" s="181"/>
      <c r="QQE136" s="239"/>
      <c r="QQF136" s="181"/>
      <c r="QQG136" s="181"/>
      <c r="QQH136" s="239"/>
      <c r="QQI136" s="181"/>
      <c r="QQJ136" s="181"/>
      <c r="QQK136" s="239"/>
      <c r="QQL136" s="181"/>
      <c r="QQM136" s="181"/>
      <c r="QQN136" s="239"/>
      <c r="QQO136" s="181"/>
      <c r="QQP136" s="181"/>
      <c r="QQQ136" s="239"/>
      <c r="QQR136" s="181"/>
      <c r="QQS136" s="181"/>
      <c r="QQT136" s="239"/>
      <c r="QQU136" s="181"/>
      <c r="QQV136" s="181"/>
      <c r="QQW136" s="239"/>
      <c r="QQX136" s="181"/>
      <c r="QQY136" s="181"/>
      <c r="QQZ136" s="239"/>
      <c r="QRA136" s="181"/>
      <c r="QRB136" s="181"/>
      <c r="QRC136" s="239"/>
      <c r="QRD136" s="181"/>
      <c r="QRE136" s="181"/>
      <c r="QRF136" s="239"/>
      <c r="QRG136" s="181"/>
      <c r="QRH136" s="181"/>
      <c r="QRI136" s="239"/>
      <c r="QRJ136" s="181"/>
      <c r="QRK136" s="181"/>
      <c r="QRL136" s="239"/>
      <c r="QRM136" s="181"/>
      <c r="QRN136" s="181"/>
      <c r="QRO136" s="239"/>
      <c r="QRP136" s="181"/>
      <c r="QRQ136" s="181"/>
      <c r="QRR136" s="239"/>
      <c r="QRS136" s="181"/>
      <c r="QRT136" s="181"/>
      <c r="QRU136" s="239"/>
      <c r="QRV136" s="181"/>
      <c r="QRW136" s="181"/>
      <c r="QRX136" s="239"/>
      <c r="QRY136" s="181"/>
      <c r="QRZ136" s="181"/>
      <c r="QSA136" s="239"/>
      <c r="QSB136" s="181"/>
      <c r="QSC136" s="181"/>
      <c r="QSD136" s="239"/>
      <c r="QSE136" s="181"/>
      <c r="QSF136" s="181"/>
      <c r="QSG136" s="239"/>
      <c r="QSH136" s="181"/>
      <c r="QSI136" s="181"/>
      <c r="QSJ136" s="239"/>
      <c r="QSK136" s="181"/>
      <c r="QSL136" s="181"/>
      <c r="QSM136" s="239"/>
      <c r="QSN136" s="181"/>
      <c r="QSO136" s="181"/>
      <c r="QSP136" s="239"/>
      <c r="QSQ136" s="181"/>
      <c r="QSR136" s="181"/>
      <c r="QSS136" s="239"/>
      <c r="QST136" s="181"/>
      <c r="QSU136" s="181"/>
      <c r="QSV136" s="239"/>
      <c r="QSW136" s="181"/>
      <c r="QSX136" s="181"/>
      <c r="QSY136" s="239"/>
      <c r="QSZ136" s="181"/>
      <c r="QTA136" s="181"/>
      <c r="QTB136" s="239"/>
      <c r="QTC136" s="181"/>
      <c r="QTD136" s="181"/>
      <c r="QTE136" s="239"/>
      <c r="QTF136" s="181"/>
      <c r="QTG136" s="181"/>
      <c r="QTH136" s="239"/>
      <c r="QTI136" s="181"/>
      <c r="QTJ136" s="181"/>
      <c r="QTK136" s="239"/>
      <c r="QTL136" s="181"/>
      <c r="QTM136" s="181"/>
      <c r="QTN136" s="239"/>
      <c r="QTO136" s="181"/>
      <c r="QTP136" s="181"/>
      <c r="QTQ136" s="239"/>
      <c r="QTR136" s="181"/>
      <c r="QTS136" s="181"/>
      <c r="QTT136" s="239"/>
      <c r="QTU136" s="181"/>
      <c r="QTV136" s="181"/>
      <c r="QTW136" s="239"/>
      <c r="QTX136" s="181"/>
      <c r="QTY136" s="181"/>
      <c r="QTZ136" s="239"/>
      <c r="QUA136" s="181"/>
      <c r="QUB136" s="181"/>
      <c r="QUC136" s="239"/>
      <c r="QUD136" s="181"/>
      <c r="QUE136" s="181"/>
      <c r="QUF136" s="239"/>
      <c r="QUG136" s="181"/>
      <c r="QUH136" s="181"/>
      <c r="QUI136" s="239"/>
      <c r="QUJ136" s="181"/>
      <c r="QUK136" s="181"/>
      <c r="QUL136" s="239"/>
      <c r="QUM136" s="181"/>
      <c r="QUN136" s="181"/>
      <c r="QUO136" s="239"/>
      <c r="QUP136" s="181"/>
      <c r="QUQ136" s="181"/>
      <c r="QUR136" s="239"/>
      <c r="QUS136" s="181"/>
      <c r="QUT136" s="181"/>
      <c r="QUU136" s="239"/>
      <c r="QUV136" s="181"/>
      <c r="QUW136" s="181"/>
      <c r="QUX136" s="239"/>
      <c r="QUY136" s="181"/>
      <c r="QUZ136" s="181"/>
      <c r="QVA136" s="239"/>
      <c r="QVB136" s="181"/>
      <c r="QVC136" s="181"/>
      <c r="QVD136" s="239"/>
      <c r="QVE136" s="181"/>
      <c r="QVF136" s="181"/>
      <c r="QVG136" s="239"/>
      <c r="QVH136" s="181"/>
      <c r="QVI136" s="181"/>
      <c r="QVJ136" s="239"/>
      <c r="QVK136" s="181"/>
      <c r="QVL136" s="181"/>
      <c r="QVM136" s="239"/>
      <c r="QVN136" s="181"/>
      <c r="QVO136" s="181"/>
      <c r="QVP136" s="239"/>
      <c r="QVQ136" s="181"/>
      <c r="QVR136" s="181"/>
      <c r="QVS136" s="239"/>
      <c r="QVT136" s="181"/>
      <c r="QVU136" s="181"/>
      <c r="QVV136" s="239"/>
      <c r="QVW136" s="181"/>
      <c r="QVX136" s="181"/>
      <c r="QVY136" s="239"/>
      <c r="QVZ136" s="181"/>
      <c r="QWA136" s="181"/>
      <c r="QWB136" s="239"/>
      <c r="QWC136" s="181"/>
      <c r="QWD136" s="181"/>
      <c r="QWE136" s="239"/>
      <c r="QWF136" s="181"/>
      <c r="QWG136" s="181"/>
      <c r="QWH136" s="239"/>
      <c r="QWI136" s="181"/>
      <c r="QWJ136" s="181"/>
      <c r="QWK136" s="239"/>
      <c r="QWL136" s="181"/>
      <c r="QWM136" s="181"/>
      <c r="QWN136" s="239"/>
      <c r="QWO136" s="181"/>
      <c r="QWP136" s="181"/>
      <c r="QWQ136" s="239"/>
      <c r="QWR136" s="181"/>
      <c r="QWS136" s="181"/>
      <c r="QWT136" s="239"/>
      <c r="QWU136" s="181"/>
      <c r="QWV136" s="181"/>
      <c r="QWW136" s="239"/>
      <c r="QWX136" s="181"/>
      <c r="QWY136" s="181"/>
      <c r="QWZ136" s="239"/>
      <c r="QXA136" s="181"/>
      <c r="QXB136" s="181"/>
      <c r="QXC136" s="239"/>
      <c r="QXD136" s="181"/>
      <c r="QXE136" s="181"/>
      <c r="QXF136" s="239"/>
      <c r="QXG136" s="181"/>
      <c r="QXH136" s="181"/>
      <c r="QXI136" s="239"/>
      <c r="QXJ136" s="181"/>
      <c r="QXK136" s="181"/>
      <c r="QXL136" s="239"/>
      <c r="QXM136" s="181"/>
      <c r="QXN136" s="181"/>
      <c r="QXO136" s="239"/>
      <c r="QXP136" s="181"/>
      <c r="QXQ136" s="181"/>
      <c r="QXR136" s="239"/>
      <c r="QXS136" s="181"/>
      <c r="QXT136" s="181"/>
      <c r="QXU136" s="239"/>
      <c r="QXV136" s="181"/>
      <c r="QXW136" s="181"/>
      <c r="QXX136" s="239"/>
      <c r="QXY136" s="181"/>
      <c r="QXZ136" s="181"/>
      <c r="QYA136" s="239"/>
      <c r="QYB136" s="181"/>
      <c r="QYC136" s="181"/>
      <c r="QYD136" s="239"/>
      <c r="QYE136" s="181"/>
      <c r="QYF136" s="181"/>
      <c r="QYG136" s="239"/>
      <c r="QYH136" s="181"/>
      <c r="QYI136" s="181"/>
      <c r="QYJ136" s="239"/>
      <c r="QYK136" s="181"/>
      <c r="QYL136" s="181"/>
      <c r="QYM136" s="239"/>
      <c r="QYN136" s="181"/>
      <c r="QYO136" s="181"/>
      <c r="QYP136" s="239"/>
      <c r="QYQ136" s="181"/>
      <c r="QYR136" s="181"/>
      <c r="QYS136" s="239"/>
      <c r="QYT136" s="181"/>
      <c r="QYU136" s="181"/>
      <c r="QYV136" s="239"/>
      <c r="QYW136" s="181"/>
      <c r="QYX136" s="181"/>
      <c r="QYY136" s="239"/>
      <c r="QYZ136" s="181"/>
      <c r="QZA136" s="181"/>
      <c r="QZB136" s="239"/>
      <c r="QZC136" s="181"/>
      <c r="QZD136" s="181"/>
      <c r="QZE136" s="239"/>
      <c r="QZF136" s="181"/>
      <c r="QZG136" s="181"/>
      <c r="QZH136" s="239"/>
      <c r="QZI136" s="181"/>
      <c r="QZJ136" s="181"/>
      <c r="QZK136" s="239"/>
      <c r="QZL136" s="181"/>
      <c r="QZM136" s="181"/>
      <c r="QZN136" s="239"/>
      <c r="QZO136" s="181"/>
      <c r="QZP136" s="181"/>
      <c r="QZQ136" s="239"/>
      <c r="QZR136" s="181"/>
      <c r="QZS136" s="181"/>
      <c r="QZT136" s="239"/>
      <c r="QZU136" s="181"/>
      <c r="QZV136" s="181"/>
      <c r="QZW136" s="239"/>
      <c r="QZX136" s="181"/>
      <c r="QZY136" s="181"/>
      <c r="QZZ136" s="239"/>
      <c r="RAA136" s="181"/>
      <c r="RAB136" s="181"/>
      <c r="RAC136" s="239"/>
      <c r="RAD136" s="181"/>
      <c r="RAE136" s="181"/>
      <c r="RAF136" s="239"/>
      <c r="RAG136" s="181"/>
      <c r="RAH136" s="181"/>
      <c r="RAI136" s="239"/>
      <c r="RAJ136" s="181"/>
      <c r="RAK136" s="181"/>
      <c r="RAL136" s="239"/>
      <c r="RAM136" s="181"/>
      <c r="RAN136" s="181"/>
      <c r="RAO136" s="239"/>
      <c r="RAP136" s="181"/>
      <c r="RAQ136" s="181"/>
      <c r="RAR136" s="239"/>
      <c r="RAS136" s="181"/>
      <c r="RAT136" s="181"/>
      <c r="RAU136" s="239"/>
      <c r="RAV136" s="181"/>
      <c r="RAW136" s="181"/>
      <c r="RAX136" s="239"/>
      <c r="RAY136" s="181"/>
      <c r="RAZ136" s="181"/>
      <c r="RBA136" s="239"/>
      <c r="RBB136" s="181"/>
      <c r="RBC136" s="181"/>
      <c r="RBD136" s="239"/>
      <c r="RBE136" s="181"/>
      <c r="RBF136" s="181"/>
      <c r="RBG136" s="239"/>
      <c r="RBH136" s="181"/>
      <c r="RBI136" s="181"/>
      <c r="RBJ136" s="239"/>
      <c r="RBK136" s="181"/>
      <c r="RBL136" s="181"/>
      <c r="RBM136" s="239"/>
      <c r="RBN136" s="181"/>
      <c r="RBO136" s="181"/>
      <c r="RBP136" s="239"/>
      <c r="RBQ136" s="181"/>
      <c r="RBR136" s="181"/>
      <c r="RBS136" s="239"/>
      <c r="RBT136" s="181"/>
      <c r="RBU136" s="181"/>
      <c r="RBV136" s="239"/>
      <c r="RBW136" s="181"/>
      <c r="RBX136" s="181"/>
      <c r="RBY136" s="239"/>
      <c r="RBZ136" s="181"/>
      <c r="RCA136" s="181"/>
      <c r="RCB136" s="239"/>
      <c r="RCC136" s="181"/>
      <c r="RCD136" s="181"/>
      <c r="RCE136" s="239"/>
      <c r="RCF136" s="181"/>
      <c r="RCG136" s="181"/>
      <c r="RCH136" s="239"/>
      <c r="RCI136" s="181"/>
      <c r="RCJ136" s="181"/>
      <c r="RCK136" s="239"/>
      <c r="RCL136" s="181"/>
      <c r="RCM136" s="181"/>
      <c r="RCN136" s="239"/>
      <c r="RCO136" s="181"/>
      <c r="RCP136" s="181"/>
      <c r="RCQ136" s="239"/>
      <c r="RCR136" s="181"/>
      <c r="RCS136" s="181"/>
      <c r="RCT136" s="239"/>
      <c r="RCU136" s="181"/>
      <c r="RCV136" s="181"/>
      <c r="RCW136" s="239"/>
      <c r="RCX136" s="181"/>
      <c r="RCY136" s="181"/>
      <c r="RCZ136" s="239"/>
      <c r="RDA136" s="181"/>
      <c r="RDB136" s="181"/>
      <c r="RDC136" s="239"/>
      <c r="RDD136" s="181"/>
      <c r="RDE136" s="181"/>
      <c r="RDF136" s="239"/>
      <c r="RDG136" s="181"/>
      <c r="RDH136" s="181"/>
      <c r="RDI136" s="239"/>
      <c r="RDJ136" s="181"/>
      <c r="RDK136" s="181"/>
      <c r="RDL136" s="239"/>
      <c r="RDM136" s="181"/>
      <c r="RDN136" s="181"/>
      <c r="RDO136" s="239"/>
      <c r="RDP136" s="181"/>
      <c r="RDQ136" s="181"/>
      <c r="RDR136" s="239"/>
      <c r="RDS136" s="181"/>
      <c r="RDT136" s="181"/>
      <c r="RDU136" s="239"/>
      <c r="RDV136" s="181"/>
      <c r="RDW136" s="181"/>
      <c r="RDX136" s="239"/>
      <c r="RDY136" s="181"/>
      <c r="RDZ136" s="181"/>
      <c r="REA136" s="239"/>
      <c r="REB136" s="181"/>
      <c r="REC136" s="181"/>
      <c r="RED136" s="239"/>
      <c r="REE136" s="181"/>
      <c r="REF136" s="181"/>
      <c r="REG136" s="239"/>
      <c r="REH136" s="181"/>
      <c r="REI136" s="181"/>
      <c r="REJ136" s="239"/>
      <c r="REK136" s="181"/>
      <c r="REL136" s="181"/>
      <c r="REM136" s="239"/>
      <c r="REN136" s="181"/>
      <c r="REO136" s="181"/>
      <c r="REP136" s="239"/>
      <c r="REQ136" s="181"/>
      <c r="RER136" s="181"/>
      <c r="RES136" s="239"/>
      <c r="RET136" s="181"/>
      <c r="REU136" s="181"/>
      <c r="REV136" s="239"/>
      <c r="REW136" s="181"/>
      <c r="REX136" s="181"/>
      <c r="REY136" s="239"/>
      <c r="REZ136" s="181"/>
      <c r="RFA136" s="181"/>
      <c r="RFB136" s="239"/>
      <c r="RFC136" s="181"/>
      <c r="RFD136" s="181"/>
      <c r="RFE136" s="239"/>
      <c r="RFF136" s="181"/>
      <c r="RFG136" s="181"/>
      <c r="RFH136" s="239"/>
      <c r="RFI136" s="181"/>
      <c r="RFJ136" s="181"/>
      <c r="RFK136" s="239"/>
      <c r="RFL136" s="181"/>
      <c r="RFM136" s="181"/>
      <c r="RFN136" s="239"/>
      <c r="RFO136" s="181"/>
      <c r="RFP136" s="181"/>
      <c r="RFQ136" s="239"/>
      <c r="RFR136" s="181"/>
      <c r="RFS136" s="181"/>
      <c r="RFT136" s="239"/>
      <c r="RFU136" s="181"/>
      <c r="RFV136" s="181"/>
      <c r="RFW136" s="239"/>
      <c r="RFX136" s="181"/>
      <c r="RFY136" s="181"/>
      <c r="RFZ136" s="239"/>
      <c r="RGA136" s="181"/>
      <c r="RGB136" s="181"/>
      <c r="RGC136" s="239"/>
      <c r="RGD136" s="181"/>
      <c r="RGE136" s="181"/>
      <c r="RGF136" s="239"/>
      <c r="RGG136" s="181"/>
      <c r="RGH136" s="181"/>
      <c r="RGI136" s="239"/>
      <c r="RGJ136" s="181"/>
      <c r="RGK136" s="181"/>
      <c r="RGL136" s="239"/>
      <c r="RGM136" s="181"/>
      <c r="RGN136" s="181"/>
      <c r="RGO136" s="239"/>
      <c r="RGP136" s="181"/>
      <c r="RGQ136" s="181"/>
      <c r="RGR136" s="239"/>
      <c r="RGS136" s="181"/>
      <c r="RGT136" s="181"/>
      <c r="RGU136" s="239"/>
      <c r="RGV136" s="181"/>
      <c r="RGW136" s="181"/>
      <c r="RGX136" s="239"/>
      <c r="RGY136" s="181"/>
      <c r="RGZ136" s="181"/>
      <c r="RHA136" s="239"/>
      <c r="RHB136" s="181"/>
      <c r="RHC136" s="181"/>
      <c r="RHD136" s="239"/>
      <c r="RHE136" s="181"/>
      <c r="RHF136" s="181"/>
      <c r="RHG136" s="239"/>
      <c r="RHH136" s="181"/>
      <c r="RHI136" s="181"/>
      <c r="RHJ136" s="239"/>
      <c r="RHK136" s="181"/>
      <c r="RHL136" s="181"/>
      <c r="RHM136" s="239"/>
      <c r="RHN136" s="181"/>
      <c r="RHO136" s="181"/>
      <c r="RHP136" s="239"/>
      <c r="RHQ136" s="181"/>
      <c r="RHR136" s="181"/>
      <c r="RHS136" s="239"/>
      <c r="RHT136" s="181"/>
      <c r="RHU136" s="181"/>
      <c r="RHV136" s="239"/>
      <c r="RHW136" s="181"/>
      <c r="RHX136" s="181"/>
      <c r="RHY136" s="239"/>
      <c r="RHZ136" s="181"/>
      <c r="RIA136" s="181"/>
      <c r="RIB136" s="239"/>
      <c r="RIC136" s="181"/>
      <c r="RID136" s="181"/>
      <c r="RIE136" s="239"/>
      <c r="RIF136" s="181"/>
      <c r="RIG136" s="181"/>
      <c r="RIH136" s="239"/>
      <c r="RII136" s="181"/>
      <c r="RIJ136" s="181"/>
      <c r="RIK136" s="239"/>
      <c r="RIL136" s="181"/>
      <c r="RIM136" s="181"/>
      <c r="RIN136" s="239"/>
      <c r="RIO136" s="181"/>
      <c r="RIP136" s="181"/>
      <c r="RIQ136" s="239"/>
      <c r="RIR136" s="181"/>
      <c r="RIS136" s="181"/>
      <c r="RIT136" s="239"/>
      <c r="RIU136" s="181"/>
      <c r="RIV136" s="181"/>
      <c r="RIW136" s="239"/>
      <c r="RIX136" s="181"/>
      <c r="RIY136" s="181"/>
      <c r="RIZ136" s="239"/>
      <c r="RJA136" s="181"/>
      <c r="RJB136" s="181"/>
      <c r="RJC136" s="239"/>
      <c r="RJD136" s="181"/>
      <c r="RJE136" s="181"/>
      <c r="RJF136" s="239"/>
      <c r="RJG136" s="181"/>
      <c r="RJH136" s="181"/>
      <c r="RJI136" s="239"/>
      <c r="RJJ136" s="181"/>
      <c r="RJK136" s="181"/>
      <c r="RJL136" s="239"/>
      <c r="RJM136" s="181"/>
      <c r="RJN136" s="181"/>
      <c r="RJO136" s="239"/>
      <c r="RJP136" s="181"/>
      <c r="RJQ136" s="181"/>
      <c r="RJR136" s="239"/>
      <c r="RJS136" s="181"/>
      <c r="RJT136" s="181"/>
      <c r="RJU136" s="239"/>
      <c r="RJV136" s="181"/>
      <c r="RJW136" s="181"/>
      <c r="RJX136" s="239"/>
      <c r="RJY136" s="181"/>
      <c r="RJZ136" s="181"/>
      <c r="RKA136" s="239"/>
      <c r="RKB136" s="181"/>
      <c r="RKC136" s="181"/>
      <c r="RKD136" s="239"/>
      <c r="RKE136" s="181"/>
      <c r="RKF136" s="181"/>
      <c r="RKG136" s="239"/>
      <c r="RKH136" s="181"/>
      <c r="RKI136" s="181"/>
      <c r="RKJ136" s="239"/>
      <c r="RKK136" s="181"/>
      <c r="RKL136" s="181"/>
      <c r="RKM136" s="239"/>
      <c r="RKN136" s="181"/>
      <c r="RKO136" s="181"/>
      <c r="RKP136" s="239"/>
      <c r="RKQ136" s="181"/>
      <c r="RKR136" s="181"/>
      <c r="RKS136" s="239"/>
      <c r="RKT136" s="181"/>
      <c r="RKU136" s="181"/>
      <c r="RKV136" s="239"/>
      <c r="RKW136" s="181"/>
      <c r="RKX136" s="181"/>
      <c r="RKY136" s="239"/>
      <c r="RKZ136" s="181"/>
      <c r="RLA136" s="181"/>
      <c r="RLB136" s="239"/>
      <c r="RLC136" s="181"/>
      <c r="RLD136" s="181"/>
      <c r="RLE136" s="239"/>
      <c r="RLF136" s="181"/>
      <c r="RLG136" s="181"/>
      <c r="RLH136" s="239"/>
      <c r="RLI136" s="181"/>
      <c r="RLJ136" s="181"/>
      <c r="RLK136" s="239"/>
      <c r="RLL136" s="181"/>
      <c r="RLM136" s="181"/>
      <c r="RLN136" s="239"/>
      <c r="RLO136" s="181"/>
      <c r="RLP136" s="181"/>
      <c r="RLQ136" s="239"/>
      <c r="RLR136" s="181"/>
      <c r="RLS136" s="181"/>
      <c r="RLT136" s="239"/>
      <c r="RLU136" s="181"/>
      <c r="RLV136" s="181"/>
      <c r="RLW136" s="239"/>
      <c r="RLX136" s="181"/>
      <c r="RLY136" s="181"/>
      <c r="RLZ136" s="239"/>
      <c r="RMA136" s="181"/>
      <c r="RMB136" s="181"/>
      <c r="RMC136" s="239"/>
      <c r="RMD136" s="181"/>
      <c r="RME136" s="181"/>
      <c r="RMF136" s="239"/>
      <c r="RMG136" s="181"/>
      <c r="RMH136" s="181"/>
      <c r="RMI136" s="239"/>
      <c r="RMJ136" s="181"/>
      <c r="RMK136" s="181"/>
      <c r="RML136" s="239"/>
      <c r="RMM136" s="181"/>
      <c r="RMN136" s="181"/>
      <c r="RMO136" s="239"/>
      <c r="RMP136" s="181"/>
      <c r="RMQ136" s="181"/>
      <c r="RMR136" s="239"/>
      <c r="RMS136" s="181"/>
      <c r="RMT136" s="181"/>
      <c r="RMU136" s="239"/>
      <c r="RMV136" s="181"/>
      <c r="RMW136" s="181"/>
      <c r="RMX136" s="239"/>
      <c r="RMY136" s="181"/>
      <c r="RMZ136" s="181"/>
      <c r="RNA136" s="239"/>
      <c r="RNB136" s="181"/>
      <c r="RNC136" s="181"/>
      <c r="RND136" s="239"/>
      <c r="RNE136" s="181"/>
      <c r="RNF136" s="181"/>
      <c r="RNG136" s="239"/>
      <c r="RNH136" s="181"/>
      <c r="RNI136" s="181"/>
      <c r="RNJ136" s="239"/>
      <c r="RNK136" s="181"/>
      <c r="RNL136" s="181"/>
      <c r="RNM136" s="239"/>
      <c r="RNN136" s="181"/>
      <c r="RNO136" s="181"/>
      <c r="RNP136" s="239"/>
      <c r="RNQ136" s="181"/>
      <c r="RNR136" s="181"/>
      <c r="RNS136" s="239"/>
      <c r="RNT136" s="181"/>
      <c r="RNU136" s="181"/>
      <c r="RNV136" s="239"/>
      <c r="RNW136" s="181"/>
      <c r="RNX136" s="181"/>
      <c r="RNY136" s="239"/>
      <c r="RNZ136" s="181"/>
      <c r="ROA136" s="181"/>
      <c r="ROB136" s="239"/>
      <c r="ROC136" s="181"/>
      <c r="ROD136" s="181"/>
      <c r="ROE136" s="239"/>
      <c r="ROF136" s="181"/>
      <c r="ROG136" s="181"/>
      <c r="ROH136" s="239"/>
      <c r="ROI136" s="181"/>
      <c r="ROJ136" s="181"/>
      <c r="ROK136" s="239"/>
      <c r="ROL136" s="181"/>
      <c r="ROM136" s="181"/>
      <c r="RON136" s="239"/>
      <c r="ROO136" s="181"/>
      <c r="ROP136" s="181"/>
      <c r="ROQ136" s="239"/>
      <c r="ROR136" s="181"/>
      <c r="ROS136" s="181"/>
      <c r="ROT136" s="239"/>
      <c r="ROU136" s="181"/>
      <c r="ROV136" s="181"/>
      <c r="ROW136" s="239"/>
      <c r="ROX136" s="181"/>
      <c r="ROY136" s="181"/>
      <c r="ROZ136" s="239"/>
      <c r="RPA136" s="181"/>
      <c r="RPB136" s="181"/>
      <c r="RPC136" s="239"/>
      <c r="RPD136" s="181"/>
      <c r="RPE136" s="181"/>
      <c r="RPF136" s="239"/>
      <c r="RPG136" s="181"/>
      <c r="RPH136" s="181"/>
      <c r="RPI136" s="239"/>
      <c r="RPJ136" s="181"/>
      <c r="RPK136" s="181"/>
      <c r="RPL136" s="239"/>
      <c r="RPM136" s="181"/>
      <c r="RPN136" s="181"/>
      <c r="RPO136" s="239"/>
      <c r="RPP136" s="181"/>
      <c r="RPQ136" s="181"/>
      <c r="RPR136" s="239"/>
      <c r="RPS136" s="181"/>
      <c r="RPT136" s="181"/>
      <c r="RPU136" s="239"/>
      <c r="RPV136" s="181"/>
      <c r="RPW136" s="181"/>
      <c r="RPX136" s="239"/>
      <c r="RPY136" s="181"/>
      <c r="RPZ136" s="181"/>
      <c r="RQA136" s="239"/>
      <c r="RQB136" s="181"/>
      <c r="RQC136" s="181"/>
      <c r="RQD136" s="239"/>
      <c r="RQE136" s="181"/>
      <c r="RQF136" s="181"/>
      <c r="RQG136" s="239"/>
      <c r="RQH136" s="181"/>
      <c r="RQI136" s="181"/>
      <c r="RQJ136" s="239"/>
      <c r="RQK136" s="181"/>
      <c r="RQL136" s="181"/>
      <c r="RQM136" s="239"/>
      <c r="RQN136" s="181"/>
      <c r="RQO136" s="181"/>
      <c r="RQP136" s="239"/>
      <c r="RQQ136" s="181"/>
      <c r="RQR136" s="181"/>
      <c r="RQS136" s="239"/>
      <c r="RQT136" s="181"/>
      <c r="RQU136" s="181"/>
      <c r="RQV136" s="239"/>
      <c r="RQW136" s="181"/>
      <c r="RQX136" s="181"/>
      <c r="RQY136" s="239"/>
      <c r="RQZ136" s="181"/>
      <c r="RRA136" s="181"/>
      <c r="RRB136" s="239"/>
      <c r="RRC136" s="181"/>
      <c r="RRD136" s="181"/>
      <c r="RRE136" s="239"/>
      <c r="RRF136" s="181"/>
      <c r="RRG136" s="181"/>
      <c r="RRH136" s="239"/>
      <c r="RRI136" s="181"/>
      <c r="RRJ136" s="181"/>
      <c r="RRK136" s="239"/>
      <c r="RRL136" s="181"/>
      <c r="RRM136" s="181"/>
      <c r="RRN136" s="239"/>
      <c r="RRO136" s="181"/>
      <c r="RRP136" s="181"/>
      <c r="RRQ136" s="239"/>
      <c r="RRR136" s="181"/>
      <c r="RRS136" s="181"/>
      <c r="RRT136" s="239"/>
      <c r="RRU136" s="181"/>
      <c r="RRV136" s="181"/>
      <c r="RRW136" s="239"/>
      <c r="RRX136" s="181"/>
      <c r="RRY136" s="181"/>
      <c r="RRZ136" s="239"/>
      <c r="RSA136" s="181"/>
      <c r="RSB136" s="181"/>
      <c r="RSC136" s="239"/>
      <c r="RSD136" s="181"/>
      <c r="RSE136" s="181"/>
      <c r="RSF136" s="239"/>
      <c r="RSG136" s="181"/>
      <c r="RSH136" s="181"/>
      <c r="RSI136" s="239"/>
      <c r="RSJ136" s="181"/>
      <c r="RSK136" s="181"/>
      <c r="RSL136" s="239"/>
      <c r="RSM136" s="181"/>
      <c r="RSN136" s="181"/>
      <c r="RSO136" s="239"/>
      <c r="RSP136" s="181"/>
      <c r="RSQ136" s="181"/>
      <c r="RSR136" s="239"/>
      <c r="RSS136" s="181"/>
      <c r="RST136" s="181"/>
      <c r="RSU136" s="239"/>
      <c r="RSV136" s="181"/>
      <c r="RSW136" s="181"/>
      <c r="RSX136" s="239"/>
      <c r="RSY136" s="181"/>
      <c r="RSZ136" s="181"/>
      <c r="RTA136" s="239"/>
      <c r="RTB136" s="181"/>
      <c r="RTC136" s="181"/>
      <c r="RTD136" s="239"/>
      <c r="RTE136" s="181"/>
      <c r="RTF136" s="181"/>
      <c r="RTG136" s="239"/>
      <c r="RTH136" s="181"/>
      <c r="RTI136" s="181"/>
      <c r="RTJ136" s="239"/>
      <c r="RTK136" s="181"/>
      <c r="RTL136" s="181"/>
      <c r="RTM136" s="239"/>
      <c r="RTN136" s="181"/>
      <c r="RTO136" s="181"/>
      <c r="RTP136" s="239"/>
      <c r="RTQ136" s="181"/>
      <c r="RTR136" s="181"/>
      <c r="RTS136" s="239"/>
      <c r="RTT136" s="181"/>
      <c r="RTU136" s="181"/>
      <c r="RTV136" s="239"/>
      <c r="RTW136" s="181"/>
      <c r="RTX136" s="181"/>
      <c r="RTY136" s="239"/>
      <c r="RTZ136" s="181"/>
      <c r="RUA136" s="181"/>
      <c r="RUB136" s="239"/>
      <c r="RUC136" s="181"/>
      <c r="RUD136" s="181"/>
      <c r="RUE136" s="239"/>
      <c r="RUF136" s="181"/>
      <c r="RUG136" s="181"/>
      <c r="RUH136" s="239"/>
      <c r="RUI136" s="181"/>
      <c r="RUJ136" s="181"/>
      <c r="RUK136" s="239"/>
      <c r="RUL136" s="181"/>
      <c r="RUM136" s="181"/>
      <c r="RUN136" s="239"/>
      <c r="RUO136" s="181"/>
      <c r="RUP136" s="181"/>
      <c r="RUQ136" s="239"/>
      <c r="RUR136" s="181"/>
      <c r="RUS136" s="181"/>
      <c r="RUT136" s="239"/>
      <c r="RUU136" s="181"/>
      <c r="RUV136" s="181"/>
      <c r="RUW136" s="239"/>
      <c r="RUX136" s="181"/>
      <c r="RUY136" s="181"/>
      <c r="RUZ136" s="239"/>
      <c r="RVA136" s="181"/>
      <c r="RVB136" s="181"/>
      <c r="RVC136" s="239"/>
      <c r="RVD136" s="181"/>
      <c r="RVE136" s="181"/>
      <c r="RVF136" s="239"/>
      <c r="RVG136" s="181"/>
      <c r="RVH136" s="181"/>
      <c r="RVI136" s="239"/>
      <c r="RVJ136" s="181"/>
      <c r="RVK136" s="181"/>
      <c r="RVL136" s="239"/>
      <c r="RVM136" s="181"/>
      <c r="RVN136" s="181"/>
      <c r="RVO136" s="239"/>
      <c r="RVP136" s="181"/>
      <c r="RVQ136" s="181"/>
      <c r="RVR136" s="239"/>
      <c r="RVS136" s="181"/>
      <c r="RVT136" s="181"/>
      <c r="RVU136" s="239"/>
      <c r="RVV136" s="181"/>
      <c r="RVW136" s="181"/>
      <c r="RVX136" s="239"/>
      <c r="RVY136" s="181"/>
      <c r="RVZ136" s="181"/>
      <c r="RWA136" s="239"/>
      <c r="RWB136" s="181"/>
      <c r="RWC136" s="181"/>
      <c r="RWD136" s="239"/>
      <c r="RWE136" s="181"/>
      <c r="RWF136" s="181"/>
      <c r="RWG136" s="239"/>
      <c r="RWH136" s="181"/>
      <c r="RWI136" s="181"/>
      <c r="RWJ136" s="239"/>
      <c r="RWK136" s="181"/>
      <c r="RWL136" s="181"/>
      <c r="RWM136" s="239"/>
      <c r="RWN136" s="181"/>
      <c r="RWO136" s="181"/>
      <c r="RWP136" s="239"/>
      <c r="RWQ136" s="181"/>
      <c r="RWR136" s="181"/>
      <c r="RWS136" s="239"/>
      <c r="RWT136" s="181"/>
      <c r="RWU136" s="181"/>
      <c r="RWV136" s="239"/>
      <c r="RWW136" s="181"/>
      <c r="RWX136" s="181"/>
      <c r="RWY136" s="239"/>
      <c r="RWZ136" s="181"/>
      <c r="RXA136" s="181"/>
      <c r="RXB136" s="239"/>
      <c r="RXC136" s="181"/>
      <c r="RXD136" s="181"/>
      <c r="RXE136" s="239"/>
      <c r="RXF136" s="181"/>
      <c r="RXG136" s="181"/>
      <c r="RXH136" s="239"/>
      <c r="RXI136" s="181"/>
      <c r="RXJ136" s="181"/>
      <c r="RXK136" s="239"/>
      <c r="RXL136" s="181"/>
      <c r="RXM136" s="181"/>
      <c r="RXN136" s="239"/>
      <c r="RXO136" s="181"/>
      <c r="RXP136" s="181"/>
      <c r="RXQ136" s="239"/>
      <c r="RXR136" s="181"/>
      <c r="RXS136" s="181"/>
      <c r="RXT136" s="239"/>
      <c r="RXU136" s="181"/>
      <c r="RXV136" s="181"/>
      <c r="RXW136" s="239"/>
      <c r="RXX136" s="181"/>
      <c r="RXY136" s="181"/>
      <c r="RXZ136" s="239"/>
      <c r="RYA136" s="181"/>
      <c r="RYB136" s="181"/>
      <c r="RYC136" s="239"/>
      <c r="RYD136" s="181"/>
      <c r="RYE136" s="181"/>
      <c r="RYF136" s="239"/>
      <c r="RYG136" s="181"/>
      <c r="RYH136" s="181"/>
      <c r="RYI136" s="239"/>
      <c r="RYJ136" s="181"/>
      <c r="RYK136" s="181"/>
      <c r="RYL136" s="239"/>
      <c r="RYM136" s="181"/>
      <c r="RYN136" s="181"/>
      <c r="RYO136" s="239"/>
      <c r="RYP136" s="181"/>
      <c r="RYQ136" s="181"/>
      <c r="RYR136" s="239"/>
      <c r="RYS136" s="181"/>
      <c r="RYT136" s="181"/>
      <c r="RYU136" s="239"/>
      <c r="RYV136" s="181"/>
      <c r="RYW136" s="181"/>
      <c r="RYX136" s="239"/>
      <c r="RYY136" s="181"/>
      <c r="RYZ136" s="181"/>
      <c r="RZA136" s="239"/>
      <c r="RZB136" s="181"/>
      <c r="RZC136" s="181"/>
      <c r="RZD136" s="239"/>
      <c r="RZE136" s="181"/>
      <c r="RZF136" s="181"/>
      <c r="RZG136" s="239"/>
      <c r="RZH136" s="181"/>
      <c r="RZI136" s="181"/>
      <c r="RZJ136" s="239"/>
      <c r="RZK136" s="181"/>
      <c r="RZL136" s="181"/>
      <c r="RZM136" s="239"/>
      <c r="RZN136" s="181"/>
      <c r="RZO136" s="181"/>
      <c r="RZP136" s="239"/>
      <c r="RZQ136" s="181"/>
      <c r="RZR136" s="181"/>
      <c r="RZS136" s="239"/>
      <c r="RZT136" s="181"/>
      <c r="RZU136" s="181"/>
      <c r="RZV136" s="239"/>
      <c r="RZW136" s="181"/>
      <c r="RZX136" s="181"/>
      <c r="RZY136" s="239"/>
      <c r="RZZ136" s="181"/>
      <c r="SAA136" s="181"/>
      <c r="SAB136" s="239"/>
      <c r="SAC136" s="181"/>
      <c r="SAD136" s="181"/>
      <c r="SAE136" s="239"/>
      <c r="SAF136" s="181"/>
      <c r="SAG136" s="181"/>
      <c r="SAH136" s="239"/>
      <c r="SAI136" s="181"/>
      <c r="SAJ136" s="181"/>
      <c r="SAK136" s="239"/>
      <c r="SAL136" s="181"/>
      <c r="SAM136" s="181"/>
      <c r="SAN136" s="239"/>
      <c r="SAO136" s="181"/>
      <c r="SAP136" s="181"/>
      <c r="SAQ136" s="239"/>
      <c r="SAR136" s="181"/>
      <c r="SAS136" s="181"/>
      <c r="SAT136" s="239"/>
      <c r="SAU136" s="181"/>
      <c r="SAV136" s="181"/>
      <c r="SAW136" s="239"/>
      <c r="SAX136" s="181"/>
      <c r="SAY136" s="181"/>
      <c r="SAZ136" s="239"/>
      <c r="SBA136" s="181"/>
      <c r="SBB136" s="181"/>
      <c r="SBC136" s="239"/>
      <c r="SBD136" s="181"/>
      <c r="SBE136" s="181"/>
      <c r="SBF136" s="239"/>
      <c r="SBG136" s="181"/>
      <c r="SBH136" s="181"/>
      <c r="SBI136" s="239"/>
      <c r="SBJ136" s="181"/>
      <c r="SBK136" s="181"/>
      <c r="SBL136" s="239"/>
      <c r="SBM136" s="181"/>
      <c r="SBN136" s="181"/>
      <c r="SBO136" s="239"/>
      <c r="SBP136" s="181"/>
      <c r="SBQ136" s="181"/>
      <c r="SBR136" s="239"/>
      <c r="SBS136" s="181"/>
      <c r="SBT136" s="181"/>
      <c r="SBU136" s="239"/>
      <c r="SBV136" s="181"/>
      <c r="SBW136" s="181"/>
      <c r="SBX136" s="239"/>
      <c r="SBY136" s="181"/>
      <c r="SBZ136" s="181"/>
      <c r="SCA136" s="239"/>
      <c r="SCB136" s="181"/>
      <c r="SCC136" s="181"/>
      <c r="SCD136" s="239"/>
      <c r="SCE136" s="181"/>
      <c r="SCF136" s="181"/>
      <c r="SCG136" s="239"/>
      <c r="SCH136" s="181"/>
      <c r="SCI136" s="181"/>
      <c r="SCJ136" s="239"/>
      <c r="SCK136" s="181"/>
      <c r="SCL136" s="181"/>
      <c r="SCM136" s="239"/>
      <c r="SCN136" s="181"/>
      <c r="SCO136" s="181"/>
      <c r="SCP136" s="239"/>
      <c r="SCQ136" s="181"/>
      <c r="SCR136" s="181"/>
      <c r="SCS136" s="239"/>
      <c r="SCT136" s="181"/>
      <c r="SCU136" s="181"/>
      <c r="SCV136" s="239"/>
      <c r="SCW136" s="181"/>
      <c r="SCX136" s="181"/>
      <c r="SCY136" s="239"/>
      <c r="SCZ136" s="181"/>
      <c r="SDA136" s="181"/>
      <c r="SDB136" s="239"/>
      <c r="SDC136" s="181"/>
      <c r="SDD136" s="181"/>
      <c r="SDE136" s="239"/>
      <c r="SDF136" s="181"/>
      <c r="SDG136" s="181"/>
      <c r="SDH136" s="239"/>
      <c r="SDI136" s="181"/>
      <c r="SDJ136" s="181"/>
      <c r="SDK136" s="239"/>
      <c r="SDL136" s="181"/>
      <c r="SDM136" s="181"/>
      <c r="SDN136" s="239"/>
      <c r="SDO136" s="181"/>
      <c r="SDP136" s="181"/>
      <c r="SDQ136" s="239"/>
      <c r="SDR136" s="181"/>
      <c r="SDS136" s="181"/>
      <c r="SDT136" s="239"/>
      <c r="SDU136" s="181"/>
      <c r="SDV136" s="181"/>
      <c r="SDW136" s="239"/>
      <c r="SDX136" s="181"/>
      <c r="SDY136" s="181"/>
      <c r="SDZ136" s="239"/>
      <c r="SEA136" s="181"/>
      <c r="SEB136" s="181"/>
      <c r="SEC136" s="239"/>
      <c r="SED136" s="181"/>
      <c r="SEE136" s="181"/>
      <c r="SEF136" s="239"/>
      <c r="SEG136" s="181"/>
      <c r="SEH136" s="181"/>
      <c r="SEI136" s="239"/>
      <c r="SEJ136" s="181"/>
      <c r="SEK136" s="181"/>
      <c r="SEL136" s="239"/>
      <c r="SEM136" s="181"/>
      <c r="SEN136" s="181"/>
      <c r="SEO136" s="239"/>
      <c r="SEP136" s="181"/>
      <c r="SEQ136" s="181"/>
      <c r="SER136" s="239"/>
      <c r="SES136" s="181"/>
      <c r="SET136" s="181"/>
      <c r="SEU136" s="239"/>
      <c r="SEV136" s="181"/>
      <c r="SEW136" s="181"/>
      <c r="SEX136" s="239"/>
      <c r="SEY136" s="181"/>
      <c r="SEZ136" s="181"/>
      <c r="SFA136" s="239"/>
      <c r="SFB136" s="181"/>
      <c r="SFC136" s="181"/>
      <c r="SFD136" s="239"/>
      <c r="SFE136" s="181"/>
      <c r="SFF136" s="181"/>
      <c r="SFG136" s="239"/>
      <c r="SFH136" s="181"/>
      <c r="SFI136" s="181"/>
      <c r="SFJ136" s="239"/>
      <c r="SFK136" s="181"/>
      <c r="SFL136" s="181"/>
      <c r="SFM136" s="239"/>
      <c r="SFN136" s="181"/>
      <c r="SFO136" s="181"/>
      <c r="SFP136" s="239"/>
      <c r="SFQ136" s="181"/>
      <c r="SFR136" s="181"/>
      <c r="SFS136" s="239"/>
      <c r="SFT136" s="181"/>
      <c r="SFU136" s="181"/>
      <c r="SFV136" s="239"/>
      <c r="SFW136" s="181"/>
      <c r="SFX136" s="181"/>
      <c r="SFY136" s="239"/>
      <c r="SFZ136" s="181"/>
      <c r="SGA136" s="181"/>
      <c r="SGB136" s="239"/>
      <c r="SGC136" s="181"/>
      <c r="SGD136" s="181"/>
      <c r="SGE136" s="239"/>
      <c r="SGF136" s="181"/>
      <c r="SGG136" s="181"/>
      <c r="SGH136" s="239"/>
      <c r="SGI136" s="181"/>
      <c r="SGJ136" s="181"/>
      <c r="SGK136" s="239"/>
      <c r="SGL136" s="181"/>
      <c r="SGM136" s="181"/>
      <c r="SGN136" s="239"/>
      <c r="SGO136" s="181"/>
      <c r="SGP136" s="181"/>
      <c r="SGQ136" s="239"/>
      <c r="SGR136" s="181"/>
      <c r="SGS136" s="181"/>
      <c r="SGT136" s="239"/>
      <c r="SGU136" s="181"/>
      <c r="SGV136" s="181"/>
      <c r="SGW136" s="239"/>
      <c r="SGX136" s="181"/>
      <c r="SGY136" s="181"/>
      <c r="SGZ136" s="239"/>
      <c r="SHA136" s="181"/>
      <c r="SHB136" s="181"/>
      <c r="SHC136" s="239"/>
      <c r="SHD136" s="181"/>
      <c r="SHE136" s="181"/>
      <c r="SHF136" s="239"/>
      <c r="SHG136" s="181"/>
      <c r="SHH136" s="181"/>
      <c r="SHI136" s="239"/>
      <c r="SHJ136" s="181"/>
      <c r="SHK136" s="181"/>
      <c r="SHL136" s="239"/>
      <c r="SHM136" s="181"/>
      <c r="SHN136" s="181"/>
      <c r="SHO136" s="239"/>
      <c r="SHP136" s="181"/>
      <c r="SHQ136" s="181"/>
      <c r="SHR136" s="239"/>
      <c r="SHS136" s="181"/>
      <c r="SHT136" s="181"/>
      <c r="SHU136" s="239"/>
      <c r="SHV136" s="181"/>
      <c r="SHW136" s="181"/>
      <c r="SHX136" s="239"/>
      <c r="SHY136" s="181"/>
      <c r="SHZ136" s="181"/>
      <c r="SIA136" s="239"/>
      <c r="SIB136" s="181"/>
      <c r="SIC136" s="181"/>
      <c r="SID136" s="239"/>
      <c r="SIE136" s="181"/>
      <c r="SIF136" s="181"/>
      <c r="SIG136" s="239"/>
      <c r="SIH136" s="181"/>
      <c r="SII136" s="181"/>
      <c r="SIJ136" s="239"/>
      <c r="SIK136" s="181"/>
      <c r="SIL136" s="181"/>
      <c r="SIM136" s="239"/>
      <c r="SIN136" s="181"/>
      <c r="SIO136" s="181"/>
      <c r="SIP136" s="239"/>
      <c r="SIQ136" s="181"/>
      <c r="SIR136" s="181"/>
      <c r="SIS136" s="239"/>
      <c r="SIT136" s="181"/>
      <c r="SIU136" s="181"/>
      <c r="SIV136" s="239"/>
      <c r="SIW136" s="181"/>
      <c r="SIX136" s="181"/>
      <c r="SIY136" s="239"/>
      <c r="SIZ136" s="181"/>
      <c r="SJA136" s="181"/>
      <c r="SJB136" s="239"/>
      <c r="SJC136" s="181"/>
      <c r="SJD136" s="181"/>
      <c r="SJE136" s="239"/>
      <c r="SJF136" s="181"/>
      <c r="SJG136" s="181"/>
      <c r="SJH136" s="239"/>
      <c r="SJI136" s="181"/>
      <c r="SJJ136" s="181"/>
      <c r="SJK136" s="239"/>
      <c r="SJL136" s="181"/>
      <c r="SJM136" s="181"/>
      <c r="SJN136" s="239"/>
      <c r="SJO136" s="181"/>
      <c r="SJP136" s="181"/>
      <c r="SJQ136" s="239"/>
      <c r="SJR136" s="181"/>
      <c r="SJS136" s="181"/>
      <c r="SJT136" s="239"/>
      <c r="SJU136" s="181"/>
      <c r="SJV136" s="181"/>
      <c r="SJW136" s="239"/>
      <c r="SJX136" s="181"/>
      <c r="SJY136" s="181"/>
      <c r="SJZ136" s="239"/>
      <c r="SKA136" s="181"/>
      <c r="SKB136" s="181"/>
      <c r="SKC136" s="239"/>
      <c r="SKD136" s="181"/>
      <c r="SKE136" s="181"/>
      <c r="SKF136" s="239"/>
      <c r="SKG136" s="181"/>
      <c r="SKH136" s="181"/>
      <c r="SKI136" s="239"/>
      <c r="SKJ136" s="181"/>
      <c r="SKK136" s="181"/>
      <c r="SKL136" s="239"/>
      <c r="SKM136" s="181"/>
      <c r="SKN136" s="181"/>
      <c r="SKO136" s="239"/>
      <c r="SKP136" s="181"/>
      <c r="SKQ136" s="181"/>
      <c r="SKR136" s="239"/>
      <c r="SKS136" s="181"/>
      <c r="SKT136" s="181"/>
      <c r="SKU136" s="239"/>
      <c r="SKV136" s="181"/>
      <c r="SKW136" s="181"/>
      <c r="SKX136" s="239"/>
      <c r="SKY136" s="181"/>
      <c r="SKZ136" s="181"/>
      <c r="SLA136" s="239"/>
      <c r="SLB136" s="181"/>
      <c r="SLC136" s="181"/>
      <c r="SLD136" s="239"/>
      <c r="SLE136" s="181"/>
      <c r="SLF136" s="181"/>
      <c r="SLG136" s="239"/>
      <c r="SLH136" s="181"/>
      <c r="SLI136" s="181"/>
      <c r="SLJ136" s="239"/>
      <c r="SLK136" s="181"/>
      <c r="SLL136" s="181"/>
      <c r="SLM136" s="239"/>
      <c r="SLN136" s="181"/>
      <c r="SLO136" s="181"/>
      <c r="SLP136" s="239"/>
      <c r="SLQ136" s="181"/>
      <c r="SLR136" s="181"/>
      <c r="SLS136" s="239"/>
      <c r="SLT136" s="181"/>
      <c r="SLU136" s="181"/>
      <c r="SLV136" s="239"/>
      <c r="SLW136" s="181"/>
      <c r="SLX136" s="181"/>
      <c r="SLY136" s="239"/>
      <c r="SLZ136" s="181"/>
      <c r="SMA136" s="181"/>
      <c r="SMB136" s="239"/>
      <c r="SMC136" s="181"/>
      <c r="SMD136" s="181"/>
      <c r="SME136" s="239"/>
      <c r="SMF136" s="181"/>
      <c r="SMG136" s="181"/>
      <c r="SMH136" s="239"/>
      <c r="SMI136" s="181"/>
      <c r="SMJ136" s="181"/>
      <c r="SMK136" s="239"/>
      <c r="SML136" s="181"/>
      <c r="SMM136" s="181"/>
      <c r="SMN136" s="239"/>
      <c r="SMO136" s="181"/>
      <c r="SMP136" s="181"/>
      <c r="SMQ136" s="239"/>
      <c r="SMR136" s="181"/>
      <c r="SMS136" s="181"/>
      <c r="SMT136" s="239"/>
      <c r="SMU136" s="181"/>
      <c r="SMV136" s="181"/>
      <c r="SMW136" s="239"/>
      <c r="SMX136" s="181"/>
      <c r="SMY136" s="181"/>
      <c r="SMZ136" s="239"/>
      <c r="SNA136" s="181"/>
      <c r="SNB136" s="181"/>
      <c r="SNC136" s="239"/>
      <c r="SND136" s="181"/>
      <c r="SNE136" s="181"/>
      <c r="SNF136" s="239"/>
      <c r="SNG136" s="181"/>
      <c r="SNH136" s="181"/>
      <c r="SNI136" s="239"/>
      <c r="SNJ136" s="181"/>
      <c r="SNK136" s="181"/>
      <c r="SNL136" s="239"/>
      <c r="SNM136" s="181"/>
      <c r="SNN136" s="181"/>
      <c r="SNO136" s="239"/>
      <c r="SNP136" s="181"/>
      <c r="SNQ136" s="181"/>
      <c r="SNR136" s="239"/>
      <c r="SNS136" s="181"/>
      <c r="SNT136" s="181"/>
      <c r="SNU136" s="239"/>
      <c r="SNV136" s="181"/>
      <c r="SNW136" s="181"/>
      <c r="SNX136" s="239"/>
      <c r="SNY136" s="181"/>
      <c r="SNZ136" s="181"/>
      <c r="SOA136" s="239"/>
      <c r="SOB136" s="181"/>
      <c r="SOC136" s="181"/>
      <c r="SOD136" s="239"/>
      <c r="SOE136" s="181"/>
      <c r="SOF136" s="181"/>
      <c r="SOG136" s="239"/>
      <c r="SOH136" s="181"/>
      <c r="SOI136" s="181"/>
      <c r="SOJ136" s="239"/>
      <c r="SOK136" s="181"/>
      <c r="SOL136" s="181"/>
      <c r="SOM136" s="239"/>
      <c r="SON136" s="181"/>
      <c r="SOO136" s="181"/>
      <c r="SOP136" s="239"/>
      <c r="SOQ136" s="181"/>
      <c r="SOR136" s="181"/>
      <c r="SOS136" s="239"/>
      <c r="SOT136" s="181"/>
      <c r="SOU136" s="181"/>
      <c r="SOV136" s="239"/>
      <c r="SOW136" s="181"/>
      <c r="SOX136" s="181"/>
      <c r="SOY136" s="239"/>
      <c r="SOZ136" s="181"/>
      <c r="SPA136" s="181"/>
      <c r="SPB136" s="239"/>
      <c r="SPC136" s="181"/>
      <c r="SPD136" s="181"/>
      <c r="SPE136" s="239"/>
      <c r="SPF136" s="181"/>
      <c r="SPG136" s="181"/>
      <c r="SPH136" s="239"/>
      <c r="SPI136" s="181"/>
      <c r="SPJ136" s="181"/>
      <c r="SPK136" s="239"/>
      <c r="SPL136" s="181"/>
      <c r="SPM136" s="181"/>
      <c r="SPN136" s="239"/>
      <c r="SPO136" s="181"/>
      <c r="SPP136" s="181"/>
      <c r="SPQ136" s="239"/>
      <c r="SPR136" s="181"/>
      <c r="SPS136" s="181"/>
      <c r="SPT136" s="239"/>
      <c r="SPU136" s="181"/>
      <c r="SPV136" s="181"/>
      <c r="SPW136" s="239"/>
      <c r="SPX136" s="181"/>
      <c r="SPY136" s="181"/>
      <c r="SPZ136" s="239"/>
      <c r="SQA136" s="181"/>
      <c r="SQB136" s="181"/>
      <c r="SQC136" s="239"/>
      <c r="SQD136" s="181"/>
      <c r="SQE136" s="181"/>
      <c r="SQF136" s="239"/>
      <c r="SQG136" s="181"/>
      <c r="SQH136" s="181"/>
      <c r="SQI136" s="239"/>
      <c r="SQJ136" s="181"/>
      <c r="SQK136" s="181"/>
      <c r="SQL136" s="239"/>
      <c r="SQM136" s="181"/>
      <c r="SQN136" s="181"/>
      <c r="SQO136" s="239"/>
      <c r="SQP136" s="181"/>
      <c r="SQQ136" s="181"/>
      <c r="SQR136" s="239"/>
      <c r="SQS136" s="181"/>
      <c r="SQT136" s="181"/>
      <c r="SQU136" s="239"/>
      <c r="SQV136" s="181"/>
      <c r="SQW136" s="181"/>
      <c r="SQX136" s="239"/>
      <c r="SQY136" s="181"/>
      <c r="SQZ136" s="181"/>
      <c r="SRA136" s="239"/>
      <c r="SRB136" s="181"/>
      <c r="SRC136" s="181"/>
      <c r="SRD136" s="239"/>
      <c r="SRE136" s="181"/>
      <c r="SRF136" s="181"/>
      <c r="SRG136" s="239"/>
      <c r="SRH136" s="181"/>
      <c r="SRI136" s="181"/>
      <c r="SRJ136" s="239"/>
      <c r="SRK136" s="181"/>
      <c r="SRL136" s="181"/>
      <c r="SRM136" s="239"/>
      <c r="SRN136" s="181"/>
      <c r="SRO136" s="181"/>
      <c r="SRP136" s="239"/>
      <c r="SRQ136" s="181"/>
      <c r="SRR136" s="181"/>
      <c r="SRS136" s="239"/>
      <c r="SRT136" s="181"/>
      <c r="SRU136" s="181"/>
      <c r="SRV136" s="239"/>
      <c r="SRW136" s="181"/>
      <c r="SRX136" s="181"/>
      <c r="SRY136" s="239"/>
      <c r="SRZ136" s="181"/>
      <c r="SSA136" s="181"/>
      <c r="SSB136" s="239"/>
      <c r="SSC136" s="181"/>
      <c r="SSD136" s="181"/>
      <c r="SSE136" s="239"/>
      <c r="SSF136" s="181"/>
      <c r="SSG136" s="181"/>
      <c r="SSH136" s="239"/>
      <c r="SSI136" s="181"/>
      <c r="SSJ136" s="181"/>
      <c r="SSK136" s="239"/>
      <c r="SSL136" s="181"/>
      <c r="SSM136" s="181"/>
      <c r="SSN136" s="239"/>
      <c r="SSO136" s="181"/>
      <c r="SSP136" s="181"/>
      <c r="SSQ136" s="239"/>
      <c r="SSR136" s="181"/>
      <c r="SSS136" s="181"/>
      <c r="SST136" s="239"/>
      <c r="SSU136" s="181"/>
      <c r="SSV136" s="181"/>
      <c r="SSW136" s="239"/>
      <c r="SSX136" s="181"/>
      <c r="SSY136" s="181"/>
      <c r="SSZ136" s="239"/>
      <c r="STA136" s="181"/>
      <c r="STB136" s="181"/>
      <c r="STC136" s="239"/>
      <c r="STD136" s="181"/>
      <c r="STE136" s="181"/>
      <c r="STF136" s="239"/>
      <c r="STG136" s="181"/>
      <c r="STH136" s="181"/>
      <c r="STI136" s="239"/>
      <c r="STJ136" s="181"/>
      <c r="STK136" s="181"/>
      <c r="STL136" s="239"/>
      <c r="STM136" s="181"/>
      <c r="STN136" s="181"/>
      <c r="STO136" s="239"/>
      <c r="STP136" s="181"/>
      <c r="STQ136" s="181"/>
      <c r="STR136" s="239"/>
      <c r="STS136" s="181"/>
      <c r="STT136" s="181"/>
      <c r="STU136" s="239"/>
      <c r="STV136" s="181"/>
      <c r="STW136" s="181"/>
      <c r="STX136" s="239"/>
      <c r="STY136" s="181"/>
      <c r="STZ136" s="181"/>
      <c r="SUA136" s="239"/>
      <c r="SUB136" s="181"/>
      <c r="SUC136" s="181"/>
      <c r="SUD136" s="239"/>
      <c r="SUE136" s="181"/>
      <c r="SUF136" s="181"/>
      <c r="SUG136" s="239"/>
      <c r="SUH136" s="181"/>
      <c r="SUI136" s="181"/>
      <c r="SUJ136" s="239"/>
      <c r="SUK136" s="181"/>
      <c r="SUL136" s="181"/>
      <c r="SUM136" s="239"/>
      <c r="SUN136" s="181"/>
      <c r="SUO136" s="181"/>
      <c r="SUP136" s="239"/>
      <c r="SUQ136" s="181"/>
      <c r="SUR136" s="181"/>
      <c r="SUS136" s="239"/>
      <c r="SUT136" s="181"/>
      <c r="SUU136" s="181"/>
      <c r="SUV136" s="239"/>
      <c r="SUW136" s="181"/>
      <c r="SUX136" s="181"/>
      <c r="SUY136" s="239"/>
      <c r="SUZ136" s="181"/>
      <c r="SVA136" s="181"/>
      <c r="SVB136" s="239"/>
      <c r="SVC136" s="181"/>
      <c r="SVD136" s="181"/>
      <c r="SVE136" s="239"/>
      <c r="SVF136" s="181"/>
      <c r="SVG136" s="181"/>
      <c r="SVH136" s="239"/>
      <c r="SVI136" s="181"/>
      <c r="SVJ136" s="181"/>
      <c r="SVK136" s="239"/>
      <c r="SVL136" s="181"/>
      <c r="SVM136" s="181"/>
      <c r="SVN136" s="239"/>
      <c r="SVO136" s="181"/>
      <c r="SVP136" s="181"/>
      <c r="SVQ136" s="239"/>
      <c r="SVR136" s="181"/>
      <c r="SVS136" s="181"/>
      <c r="SVT136" s="239"/>
      <c r="SVU136" s="181"/>
      <c r="SVV136" s="181"/>
      <c r="SVW136" s="239"/>
      <c r="SVX136" s="181"/>
      <c r="SVY136" s="181"/>
      <c r="SVZ136" s="239"/>
      <c r="SWA136" s="181"/>
      <c r="SWB136" s="181"/>
      <c r="SWC136" s="239"/>
      <c r="SWD136" s="181"/>
      <c r="SWE136" s="181"/>
      <c r="SWF136" s="239"/>
      <c r="SWG136" s="181"/>
      <c r="SWH136" s="181"/>
      <c r="SWI136" s="239"/>
      <c r="SWJ136" s="181"/>
      <c r="SWK136" s="181"/>
      <c r="SWL136" s="239"/>
      <c r="SWM136" s="181"/>
      <c r="SWN136" s="181"/>
      <c r="SWO136" s="239"/>
      <c r="SWP136" s="181"/>
      <c r="SWQ136" s="181"/>
      <c r="SWR136" s="239"/>
      <c r="SWS136" s="181"/>
      <c r="SWT136" s="181"/>
      <c r="SWU136" s="239"/>
      <c r="SWV136" s="181"/>
      <c r="SWW136" s="181"/>
      <c r="SWX136" s="239"/>
      <c r="SWY136" s="181"/>
      <c r="SWZ136" s="181"/>
      <c r="SXA136" s="239"/>
      <c r="SXB136" s="181"/>
      <c r="SXC136" s="181"/>
      <c r="SXD136" s="239"/>
      <c r="SXE136" s="181"/>
      <c r="SXF136" s="181"/>
      <c r="SXG136" s="239"/>
      <c r="SXH136" s="181"/>
      <c r="SXI136" s="181"/>
      <c r="SXJ136" s="239"/>
      <c r="SXK136" s="181"/>
      <c r="SXL136" s="181"/>
      <c r="SXM136" s="239"/>
      <c r="SXN136" s="181"/>
      <c r="SXO136" s="181"/>
      <c r="SXP136" s="239"/>
      <c r="SXQ136" s="181"/>
      <c r="SXR136" s="181"/>
      <c r="SXS136" s="239"/>
      <c r="SXT136" s="181"/>
      <c r="SXU136" s="181"/>
      <c r="SXV136" s="239"/>
      <c r="SXW136" s="181"/>
      <c r="SXX136" s="181"/>
      <c r="SXY136" s="239"/>
      <c r="SXZ136" s="181"/>
      <c r="SYA136" s="181"/>
      <c r="SYB136" s="239"/>
      <c r="SYC136" s="181"/>
      <c r="SYD136" s="181"/>
      <c r="SYE136" s="239"/>
      <c r="SYF136" s="181"/>
      <c r="SYG136" s="181"/>
      <c r="SYH136" s="239"/>
      <c r="SYI136" s="181"/>
      <c r="SYJ136" s="181"/>
      <c r="SYK136" s="239"/>
      <c r="SYL136" s="181"/>
      <c r="SYM136" s="181"/>
      <c r="SYN136" s="239"/>
      <c r="SYO136" s="181"/>
      <c r="SYP136" s="181"/>
      <c r="SYQ136" s="239"/>
      <c r="SYR136" s="181"/>
      <c r="SYS136" s="181"/>
      <c r="SYT136" s="239"/>
      <c r="SYU136" s="181"/>
      <c r="SYV136" s="181"/>
      <c r="SYW136" s="239"/>
      <c r="SYX136" s="181"/>
      <c r="SYY136" s="181"/>
      <c r="SYZ136" s="239"/>
      <c r="SZA136" s="181"/>
      <c r="SZB136" s="181"/>
      <c r="SZC136" s="239"/>
      <c r="SZD136" s="181"/>
      <c r="SZE136" s="181"/>
      <c r="SZF136" s="239"/>
      <c r="SZG136" s="181"/>
      <c r="SZH136" s="181"/>
      <c r="SZI136" s="239"/>
      <c r="SZJ136" s="181"/>
      <c r="SZK136" s="181"/>
      <c r="SZL136" s="239"/>
      <c r="SZM136" s="181"/>
      <c r="SZN136" s="181"/>
      <c r="SZO136" s="239"/>
      <c r="SZP136" s="181"/>
      <c r="SZQ136" s="181"/>
      <c r="SZR136" s="239"/>
      <c r="SZS136" s="181"/>
      <c r="SZT136" s="181"/>
      <c r="SZU136" s="239"/>
      <c r="SZV136" s="181"/>
      <c r="SZW136" s="181"/>
      <c r="SZX136" s="239"/>
      <c r="SZY136" s="181"/>
      <c r="SZZ136" s="181"/>
      <c r="TAA136" s="239"/>
      <c r="TAB136" s="181"/>
      <c r="TAC136" s="181"/>
      <c r="TAD136" s="239"/>
      <c r="TAE136" s="181"/>
      <c r="TAF136" s="181"/>
      <c r="TAG136" s="239"/>
      <c r="TAH136" s="181"/>
      <c r="TAI136" s="181"/>
      <c r="TAJ136" s="239"/>
      <c r="TAK136" s="181"/>
      <c r="TAL136" s="181"/>
      <c r="TAM136" s="239"/>
      <c r="TAN136" s="181"/>
      <c r="TAO136" s="181"/>
      <c r="TAP136" s="239"/>
      <c r="TAQ136" s="181"/>
      <c r="TAR136" s="181"/>
      <c r="TAS136" s="239"/>
      <c r="TAT136" s="181"/>
      <c r="TAU136" s="181"/>
      <c r="TAV136" s="239"/>
      <c r="TAW136" s="181"/>
      <c r="TAX136" s="181"/>
      <c r="TAY136" s="239"/>
      <c r="TAZ136" s="181"/>
      <c r="TBA136" s="181"/>
      <c r="TBB136" s="239"/>
      <c r="TBC136" s="181"/>
      <c r="TBD136" s="181"/>
      <c r="TBE136" s="239"/>
      <c r="TBF136" s="181"/>
      <c r="TBG136" s="181"/>
      <c r="TBH136" s="239"/>
      <c r="TBI136" s="181"/>
      <c r="TBJ136" s="181"/>
      <c r="TBK136" s="239"/>
      <c r="TBL136" s="181"/>
      <c r="TBM136" s="181"/>
      <c r="TBN136" s="239"/>
      <c r="TBO136" s="181"/>
      <c r="TBP136" s="181"/>
      <c r="TBQ136" s="239"/>
      <c r="TBR136" s="181"/>
      <c r="TBS136" s="181"/>
      <c r="TBT136" s="239"/>
      <c r="TBU136" s="181"/>
      <c r="TBV136" s="181"/>
      <c r="TBW136" s="239"/>
      <c r="TBX136" s="181"/>
      <c r="TBY136" s="181"/>
      <c r="TBZ136" s="239"/>
      <c r="TCA136" s="181"/>
      <c r="TCB136" s="181"/>
      <c r="TCC136" s="239"/>
      <c r="TCD136" s="181"/>
      <c r="TCE136" s="181"/>
      <c r="TCF136" s="239"/>
      <c r="TCG136" s="181"/>
      <c r="TCH136" s="181"/>
      <c r="TCI136" s="239"/>
      <c r="TCJ136" s="181"/>
      <c r="TCK136" s="181"/>
      <c r="TCL136" s="239"/>
      <c r="TCM136" s="181"/>
      <c r="TCN136" s="181"/>
      <c r="TCO136" s="239"/>
      <c r="TCP136" s="181"/>
      <c r="TCQ136" s="181"/>
      <c r="TCR136" s="239"/>
      <c r="TCS136" s="181"/>
      <c r="TCT136" s="181"/>
      <c r="TCU136" s="239"/>
      <c r="TCV136" s="181"/>
      <c r="TCW136" s="181"/>
      <c r="TCX136" s="239"/>
      <c r="TCY136" s="181"/>
      <c r="TCZ136" s="181"/>
      <c r="TDA136" s="239"/>
      <c r="TDB136" s="181"/>
      <c r="TDC136" s="181"/>
      <c r="TDD136" s="239"/>
      <c r="TDE136" s="181"/>
      <c r="TDF136" s="181"/>
      <c r="TDG136" s="239"/>
      <c r="TDH136" s="181"/>
      <c r="TDI136" s="181"/>
      <c r="TDJ136" s="239"/>
      <c r="TDK136" s="181"/>
      <c r="TDL136" s="181"/>
      <c r="TDM136" s="239"/>
      <c r="TDN136" s="181"/>
      <c r="TDO136" s="181"/>
      <c r="TDP136" s="239"/>
      <c r="TDQ136" s="181"/>
      <c r="TDR136" s="181"/>
      <c r="TDS136" s="239"/>
      <c r="TDT136" s="181"/>
      <c r="TDU136" s="181"/>
      <c r="TDV136" s="239"/>
      <c r="TDW136" s="181"/>
      <c r="TDX136" s="181"/>
      <c r="TDY136" s="239"/>
      <c r="TDZ136" s="181"/>
      <c r="TEA136" s="181"/>
      <c r="TEB136" s="239"/>
      <c r="TEC136" s="181"/>
      <c r="TED136" s="181"/>
      <c r="TEE136" s="239"/>
      <c r="TEF136" s="181"/>
      <c r="TEG136" s="181"/>
      <c r="TEH136" s="239"/>
      <c r="TEI136" s="181"/>
      <c r="TEJ136" s="181"/>
      <c r="TEK136" s="239"/>
      <c r="TEL136" s="181"/>
      <c r="TEM136" s="181"/>
      <c r="TEN136" s="239"/>
      <c r="TEO136" s="181"/>
      <c r="TEP136" s="181"/>
      <c r="TEQ136" s="239"/>
      <c r="TER136" s="181"/>
      <c r="TES136" s="181"/>
      <c r="TET136" s="239"/>
      <c r="TEU136" s="181"/>
      <c r="TEV136" s="181"/>
      <c r="TEW136" s="239"/>
      <c r="TEX136" s="181"/>
      <c r="TEY136" s="181"/>
      <c r="TEZ136" s="239"/>
      <c r="TFA136" s="181"/>
      <c r="TFB136" s="181"/>
      <c r="TFC136" s="239"/>
      <c r="TFD136" s="181"/>
      <c r="TFE136" s="181"/>
      <c r="TFF136" s="239"/>
      <c r="TFG136" s="181"/>
      <c r="TFH136" s="181"/>
      <c r="TFI136" s="239"/>
      <c r="TFJ136" s="181"/>
      <c r="TFK136" s="181"/>
      <c r="TFL136" s="239"/>
      <c r="TFM136" s="181"/>
      <c r="TFN136" s="181"/>
      <c r="TFO136" s="239"/>
      <c r="TFP136" s="181"/>
      <c r="TFQ136" s="181"/>
      <c r="TFR136" s="239"/>
      <c r="TFS136" s="181"/>
      <c r="TFT136" s="181"/>
      <c r="TFU136" s="239"/>
      <c r="TFV136" s="181"/>
      <c r="TFW136" s="181"/>
      <c r="TFX136" s="239"/>
      <c r="TFY136" s="181"/>
      <c r="TFZ136" s="181"/>
      <c r="TGA136" s="239"/>
      <c r="TGB136" s="181"/>
      <c r="TGC136" s="181"/>
      <c r="TGD136" s="239"/>
      <c r="TGE136" s="181"/>
      <c r="TGF136" s="181"/>
      <c r="TGG136" s="239"/>
      <c r="TGH136" s="181"/>
      <c r="TGI136" s="181"/>
      <c r="TGJ136" s="239"/>
      <c r="TGK136" s="181"/>
      <c r="TGL136" s="181"/>
      <c r="TGM136" s="239"/>
      <c r="TGN136" s="181"/>
      <c r="TGO136" s="181"/>
      <c r="TGP136" s="239"/>
      <c r="TGQ136" s="181"/>
      <c r="TGR136" s="181"/>
      <c r="TGS136" s="239"/>
      <c r="TGT136" s="181"/>
      <c r="TGU136" s="181"/>
      <c r="TGV136" s="239"/>
      <c r="TGW136" s="181"/>
      <c r="TGX136" s="181"/>
      <c r="TGY136" s="239"/>
      <c r="TGZ136" s="181"/>
      <c r="THA136" s="181"/>
      <c r="THB136" s="239"/>
      <c r="THC136" s="181"/>
      <c r="THD136" s="181"/>
      <c r="THE136" s="239"/>
      <c r="THF136" s="181"/>
      <c r="THG136" s="181"/>
      <c r="THH136" s="239"/>
      <c r="THI136" s="181"/>
      <c r="THJ136" s="181"/>
      <c r="THK136" s="239"/>
      <c r="THL136" s="181"/>
      <c r="THM136" s="181"/>
      <c r="THN136" s="239"/>
      <c r="THO136" s="181"/>
      <c r="THP136" s="181"/>
      <c r="THQ136" s="239"/>
      <c r="THR136" s="181"/>
      <c r="THS136" s="181"/>
      <c r="THT136" s="239"/>
      <c r="THU136" s="181"/>
      <c r="THV136" s="181"/>
      <c r="THW136" s="239"/>
      <c r="THX136" s="181"/>
      <c r="THY136" s="181"/>
      <c r="THZ136" s="239"/>
      <c r="TIA136" s="181"/>
      <c r="TIB136" s="181"/>
      <c r="TIC136" s="239"/>
      <c r="TID136" s="181"/>
      <c r="TIE136" s="181"/>
      <c r="TIF136" s="239"/>
      <c r="TIG136" s="181"/>
      <c r="TIH136" s="181"/>
      <c r="TII136" s="239"/>
      <c r="TIJ136" s="181"/>
      <c r="TIK136" s="181"/>
      <c r="TIL136" s="239"/>
      <c r="TIM136" s="181"/>
      <c r="TIN136" s="181"/>
      <c r="TIO136" s="239"/>
      <c r="TIP136" s="181"/>
      <c r="TIQ136" s="181"/>
      <c r="TIR136" s="239"/>
      <c r="TIS136" s="181"/>
      <c r="TIT136" s="181"/>
      <c r="TIU136" s="239"/>
      <c r="TIV136" s="181"/>
      <c r="TIW136" s="181"/>
      <c r="TIX136" s="239"/>
      <c r="TIY136" s="181"/>
      <c r="TIZ136" s="181"/>
      <c r="TJA136" s="239"/>
      <c r="TJB136" s="181"/>
      <c r="TJC136" s="181"/>
      <c r="TJD136" s="239"/>
      <c r="TJE136" s="181"/>
      <c r="TJF136" s="181"/>
      <c r="TJG136" s="239"/>
      <c r="TJH136" s="181"/>
      <c r="TJI136" s="181"/>
      <c r="TJJ136" s="239"/>
      <c r="TJK136" s="181"/>
      <c r="TJL136" s="181"/>
      <c r="TJM136" s="239"/>
      <c r="TJN136" s="181"/>
      <c r="TJO136" s="181"/>
      <c r="TJP136" s="239"/>
      <c r="TJQ136" s="181"/>
      <c r="TJR136" s="181"/>
      <c r="TJS136" s="239"/>
      <c r="TJT136" s="181"/>
      <c r="TJU136" s="181"/>
      <c r="TJV136" s="239"/>
      <c r="TJW136" s="181"/>
      <c r="TJX136" s="181"/>
      <c r="TJY136" s="239"/>
      <c r="TJZ136" s="181"/>
      <c r="TKA136" s="181"/>
      <c r="TKB136" s="239"/>
      <c r="TKC136" s="181"/>
      <c r="TKD136" s="181"/>
      <c r="TKE136" s="239"/>
      <c r="TKF136" s="181"/>
      <c r="TKG136" s="181"/>
      <c r="TKH136" s="239"/>
      <c r="TKI136" s="181"/>
      <c r="TKJ136" s="181"/>
      <c r="TKK136" s="239"/>
      <c r="TKL136" s="181"/>
      <c r="TKM136" s="181"/>
      <c r="TKN136" s="239"/>
      <c r="TKO136" s="181"/>
      <c r="TKP136" s="181"/>
      <c r="TKQ136" s="239"/>
      <c r="TKR136" s="181"/>
      <c r="TKS136" s="181"/>
      <c r="TKT136" s="239"/>
      <c r="TKU136" s="181"/>
      <c r="TKV136" s="181"/>
      <c r="TKW136" s="239"/>
      <c r="TKX136" s="181"/>
      <c r="TKY136" s="181"/>
      <c r="TKZ136" s="239"/>
      <c r="TLA136" s="181"/>
      <c r="TLB136" s="181"/>
      <c r="TLC136" s="239"/>
      <c r="TLD136" s="181"/>
      <c r="TLE136" s="181"/>
      <c r="TLF136" s="239"/>
      <c r="TLG136" s="181"/>
      <c r="TLH136" s="181"/>
      <c r="TLI136" s="239"/>
      <c r="TLJ136" s="181"/>
      <c r="TLK136" s="181"/>
      <c r="TLL136" s="239"/>
      <c r="TLM136" s="181"/>
      <c r="TLN136" s="181"/>
      <c r="TLO136" s="239"/>
      <c r="TLP136" s="181"/>
      <c r="TLQ136" s="181"/>
      <c r="TLR136" s="239"/>
      <c r="TLS136" s="181"/>
      <c r="TLT136" s="181"/>
      <c r="TLU136" s="239"/>
      <c r="TLV136" s="181"/>
      <c r="TLW136" s="181"/>
      <c r="TLX136" s="239"/>
      <c r="TLY136" s="181"/>
      <c r="TLZ136" s="181"/>
      <c r="TMA136" s="239"/>
      <c r="TMB136" s="181"/>
      <c r="TMC136" s="181"/>
      <c r="TMD136" s="239"/>
      <c r="TME136" s="181"/>
      <c r="TMF136" s="181"/>
      <c r="TMG136" s="239"/>
      <c r="TMH136" s="181"/>
      <c r="TMI136" s="181"/>
      <c r="TMJ136" s="239"/>
      <c r="TMK136" s="181"/>
      <c r="TML136" s="181"/>
      <c r="TMM136" s="239"/>
      <c r="TMN136" s="181"/>
      <c r="TMO136" s="181"/>
      <c r="TMP136" s="239"/>
      <c r="TMQ136" s="181"/>
      <c r="TMR136" s="181"/>
      <c r="TMS136" s="239"/>
      <c r="TMT136" s="181"/>
      <c r="TMU136" s="181"/>
      <c r="TMV136" s="239"/>
      <c r="TMW136" s="181"/>
      <c r="TMX136" s="181"/>
      <c r="TMY136" s="239"/>
      <c r="TMZ136" s="181"/>
      <c r="TNA136" s="181"/>
      <c r="TNB136" s="239"/>
      <c r="TNC136" s="181"/>
      <c r="TND136" s="181"/>
      <c r="TNE136" s="239"/>
      <c r="TNF136" s="181"/>
      <c r="TNG136" s="181"/>
      <c r="TNH136" s="239"/>
      <c r="TNI136" s="181"/>
      <c r="TNJ136" s="181"/>
      <c r="TNK136" s="239"/>
      <c r="TNL136" s="181"/>
      <c r="TNM136" s="181"/>
      <c r="TNN136" s="239"/>
      <c r="TNO136" s="181"/>
      <c r="TNP136" s="181"/>
      <c r="TNQ136" s="239"/>
      <c r="TNR136" s="181"/>
      <c r="TNS136" s="181"/>
      <c r="TNT136" s="239"/>
      <c r="TNU136" s="181"/>
      <c r="TNV136" s="181"/>
      <c r="TNW136" s="239"/>
      <c r="TNX136" s="181"/>
      <c r="TNY136" s="181"/>
      <c r="TNZ136" s="239"/>
      <c r="TOA136" s="181"/>
      <c r="TOB136" s="181"/>
      <c r="TOC136" s="239"/>
      <c r="TOD136" s="181"/>
      <c r="TOE136" s="181"/>
      <c r="TOF136" s="239"/>
      <c r="TOG136" s="181"/>
      <c r="TOH136" s="181"/>
      <c r="TOI136" s="239"/>
      <c r="TOJ136" s="181"/>
      <c r="TOK136" s="181"/>
      <c r="TOL136" s="239"/>
      <c r="TOM136" s="181"/>
      <c r="TON136" s="181"/>
      <c r="TOO136" s="239"/>
      <c r="TOP136" s="181"/>
      <c r="TOQ136" s="181"/>
      <c r="TOR136" s="239"/>
      <c r="TOS136" s="181"/>
      <c r="TOT136" s="181"/>
      <c r="TOU136" s="239"/>
      <c r="TOV136" s="181"/>
      <c r="TOW136" s="181"/>
      <c r="TOX136" s="239"/>
      <c r="TOY136" s="181"/>
      <c r="TOZ136" s="181"/>
      <c r="TPA136" s="239"/>
      <c r="TPB136" s="181"/>
      <c r="TPC136" s="181"/>
      <c r="TPD136" s="239"/>
      <c r="TPE136" s="181"/>
      <c r="TPF136" s="181"/>
      <c r="TPG136" s="239"/>
      <c r="TPH136" s="181"/>
      <c r="TPI136" s="181"/>
      <c r="TPJ136" s="239"/>
      <c r="TPK136" s="181"/>
      <c r="TPL136" s="181"/>
      <c r="TPM136" s="239"/>
      <c r="TPN136" s="181"/>
      <c r="TPO136" s="181"/>
      <c r="TPP136" s="239"/>
      <c r="TPQ136" s="181"/>
      <c r="TPR136" s="181"/>
      <c r="TPS136" s="239"/>
      <c r="TPT136" s="181"/>
      <c r="TPU136" s="181"/>
      <c r="TPV136" s="239"/>
      <c r="TPW136" s="181"/>
      <c r="TPX136" s="181"/>
      <c r="TPY136" s="239"/>
      <c r="TPZ136" s="181"/>
      <c r="TQA136" s="181"/>
      <c r="TQB136" s="239"/>
      <c r="TQC136" s="181"/>
      <c r="TQD136" s="181"/>
      <c r="TQE136" s="239"/>
      <c r="TQF136" s="181"/>
      <c r="TQG136" s="181"/>
      <c r="TQH136" s="239"/>
      <c r="TQI136" s="181"/>
      <c r="TQJ136" s="181"/>
      <c r="TQK136" s="239"/>
      <c r="TQL136" s="181"/>
      <c r="TQM136" s="181"/>
      <c r="TQN136" s="239"/>
      <c r="TQO136" s="181"/>
      <c r="TQP136" s="181"/>
      <c r="TQQ136" s="239"/>
      <c r="TQR136" s="181"/>
      <c r="TQS136" s="181"/>
      <c r="TQT136" s="239"/>
      <c r="TQU136" s="181"/>
      <c r="TQV136" s="181"/>
      <c r="TQW136" s="239"/>
      <c r="TQX136" s="181"/>
      <c r="TQY136" s="181"/>
      <c r="TQZ136" s="239"/>
      <c r="TRA136" s="181"/>
      <c r="TRB136" s="181"/>
      <c r="TRC136" s="239"/>
      <c r="TRD136" s="181"/>
      <c r="TRE136" s="181"/>
      <c r="TRF136" s="239"/>
      <c r="TRG136" s="181"/>
      <c r="TRH136" s="181"/>
      <c r="TRI136" s="239"/>
      <c r="TRJ136" s="181"/>
      <c r="TRK136" s="181"/>
      <c r="TRL136" s="239"/>
      <c r="TRM136" s="181"/>
      <c r="TRN136" s="181"/>
      <c r="TRO136" s="239"/>
      <c r="TRP136" s="181"/>
      <c r="TRQ136" s="181"/>
      <c r="TRR136" s="239"/>
      <c r="TRS136" s="181"/>
      <c r="TRT136" s="181"/>
      <c r="TRU136" s="239"/>
      <c r="TRV136" s="181"/>
      <c r="TRW136" s="181"/>
      <c r="TRX136" s="239"/>
      <c r="TRY136" s="181"/>
      <c r="TRZ136" s="181"/>
      <c r="TSA136" s="239"/>
      <c r="TSB136" s="181"/>
      <c r="TSC136" s="181"/>
      <c r="TSD136" s="239"/>
      <c r="TSE136" s="181"/>
      <c r="TSF136" s="181"/>
      <c r="TSG136" s="239"/>
      <c r="TSH136" s="181"/>
      <c r="TSI136" s="181"/>
      <c r="TSJ136" s="239"/>
      <c r="TSK136" s="181"/>
      <c r="TSL136" s="181"/>
      <c r="TSM136" s="239"/>
      <c r="TSN136" s="181"/>
      <c r="TSO136" s="181"/>
      <c r="TSP136" s="239"/>
      <c r="TSQ136" s="181"/>
      <c r="TSR136" s="181"/>
      <c r="TSS136" s="239"/>
      <c r="TST136" s="181"/>
      <c r="TSU136" s="181"/>
      <c r="TSV136" s="239"/>
      <c r="TSW136" s="181"/>
      <c r="TSX136" s="181"/>
      <c r="TSY136" s="239"/>
      <c r="TSZ136" s="181"/>
      <c r="TTA136" s="181"/>
      <c r="TTB136" s="239"/>
      <c r="TTC136" s="181"/>
      <c r="TTD136" s="181"/>
      <c r="TTE136" s="239"/>
      <c r="TTF136" s="181"/>
      <c r="TTG136" s="181"/>
      <c r="TTH136" s="239"/>
      <c r="TTI136" s="181"/>
      <c r="TTJ136" s="181"/>
      <c r="TTK136" s="239"/>
      <c r="TTL136" s="181"/>
      <c r="TTM136" s="181"/>
      <c r="TTN136" s="239"/>
      <c r="TTO136" s="181"/>
      <c r="TTP136" s="181"/>
      <c r="TTQ136" s="239"/>
      <c r="TTR136" s="181"/>
      <c r="TTS136" s="181"/>
      <c r="TTT136" s="239"/>
      <c r="TTU136" s="181"/>
      <c r="TTV136" s="181"/>
      <c r="TTW136" s="239"/>
      <c r="TTX136" s="181"/>
      <c r="TTY136" s="181"/>
      <c r="TTZ136" s="239"/>
      <c r="TUA136" s="181"/>
      <c r="TUB136" s="181"/>
      <c r="TUC136" s="239"/>
      <c r="TUD136" s="181"/>
      <c r="TUE136" s="181"/>
      <c r="TUF136" s="239"/>
      <c r="TUG136" s="181"/>
      <c r="TUH136" s="181"/>
      <c r="TUI136" s="239"/>
      <c r="TUJ136" s="181"/>
      <c r="TUK136" s="181"/>
      <c r="TUL136" s="239"/>
      <c r="TUM136" s="181"/>
      <c r="TUN136" s="181"/>
      <c r="TUO136" s="239"/>
      <c r="TUP136" s="181"/>
      <c r="TUQ136" s="181"/>
      <c r="TUR136" s="239"/>
      <c r="TUS136" s="181"/>
      <c r="TUT136" s="181"/>
      <c r="TUU136" s="239"/>
      <c r="TUV136" s="181"/>
      <c r="TUW136" s="181"/>
      <c r="TUX136" s="239"/>
      <c r="TUY136" s="181"/>
      <c r="TUZ136" s="181"/>
      <c r="TVA136" s="239"/>
      <c r="TVB136" s="181"/>
      <c r="TVC136" s="181"/>
      <c r="TVD136" s="239"/>
      <c r="TVE136" s="181"/>
      <c r="TVF136" s="181"/>
      <c r="TVG136" s="239"/>
      <c r="TVH136" s="181"/>
      <c r="TVI136" s="181"/>
      <c r="TVJ136" s="239"/>
      <c r="TVK136" s="181"/>
      <c r="TVL136" s="181"/>
      <c r="TVM136" s="239"/>
      <c r="TVN136" s="181"/>
      <c r="TVO136" s="181"/>
      <c r="TVP136" s="239"/>
      <c r="TVQ136" s="181"/>
      <c r="TVR136" s="181"/>
      <c r="TVS136" s="239"/>
      <c r="TVT136" s="181"/>
      <c r="TVU136" s="181"/>
      <c r="TVV136" s="239"/>
      <c r="TVW136" s="181"/>
      <c r="TVX136" s="181"/>
      <c r="TVY136" s="239"/>
      <c r="TVZ136" s="181"/>
      <c r="TWA136" s="181"/>
      <c r="TWB136" s="239"/>
      <c r="TWC136" s="181"/>
      <c r="TWD136" s="181"/>
      <c r="TWE136" s="239"/>
      <c r="TWF136" s="181"/>
      <c r="TWG136" s="181"/>
      <c r="TWH136" s="239"/>
      <c r="TWI136" s="181"/>
      <c r="TWJ136" s="181"/>
      <c r="TWK136" s="239"/>
      <c r="TWL136" s="181"/>
      <c r="TWM136" s="181"/>
      <c r="TWN136" s="239"/>
      <c r="TWO136" s="181"/>
      <c r="TWP136" s="181"/>
      <c r="TWQ136" s="239"/>
      <c r="TWR136" s="181"/>
      <c r="TWS136" s="181"/>
      <c r="TWT136" s="239"/>
      <c r="TWU136" s="181"/>
      <c r="TWV136" s="181"/>
      <c r="TWW136" s="239"/>
      <c r="TWX136" s="181"/>
      <c r="TWY136" s="181"/>
      <c r="TWZ136" s="239"/>
      <c r="TXA136" s="181"/>
      <c r="TXB136" s="181"/>
      <c r="TXC136" s="239"/>
      <c r="TXD136" s="181"/>
      <c r="TXE136" s="181"/>
      <c r="TXF136" s="239"/>
      <c r="TXG136" s="181"/>
      <c r="TXH136" s="181"/>
      <c r="TXI136" s="239"/>
      <c r="TXJ136" s="181"/>
      <c r="TXK136" s="181"/>
      <c r="TXL136" s="239"/>
      <c r="TXM136" s="181"/>
      <c r="TXN136" s="181"/>
      <c r="TXO136" s="239"/>
      <c r="TXP136" s="181"/>
      <c r="TXQ136" s="181"/>
      <c r="TXR136" s="239"/>
      <c r="TXS136" s="181"/>
      <c r="TXT136" s="181"/>
      <c r="TXU136" s="239"/>
      <c r="TXV136" s="181"/>
      <c r="TXW136" s="181"/>
      <c r="TXX136" s="239"/>
      <c r="TXY136" s="181"/>
      <c r="TXZ136" s="181"/>
      <c r="TYA136" s="239"/>
      <c r="TYB136" s="181"/>
      <c r="TYC136" s="181"/>
      <c r="TYD136" s="239"/>
      <c r="TYE136" s="181"/>
      <c r="TYF136" s="181"/>
      <c r="TYG136" s="239"/>
      <c r="TYH136" s="181"/>
      <c r="TYI136" s="181"/>
      <c r="TYJ136" s="239"/>
      <c r="TYK136" s="181"/>
      <c r="TYL136" s="181"/>
      <c r="TYM136" s="239"/>
      <c r="TYN136" s="181"/>
      <c r="TYO136" s="181"/>
      <c r="TYP136" s="239"/>
      <c r="TYQ136" s="181"/>
      <c r="TYR136" s="181"/>
      <c r="TYS136" s="239"/>
      <c r="TYT136" s="181"/>
      <c r="TYU136" s="181"/>
      <c r="TYV136" s="239"/>
      <c r="TYW136" s="181"/>
      <c r="TYX136" s="181"/>
      <c r="TYY136" s="239"/>
      <c r="TYZ136" s="181"/>
      <c r="TZA136" s="181"/>
      <c r="TZB136" s="239"/>
      <c r="TZC136" s="181"/>
      <c r="TZD136" s="181"/>
      <c r="TZE136" s="239"/>
      <c r="TZF136" s="181"/>
      <c r="TZG136" s="181"/>
      <c r="TZH136" s="239"/>
      <c r="TZI136" s="181"/>
      <c r="TZJ136" s="181"/>
      <c r="TZK136" s="239"/>
      <c r="TZL136" s="181"/>
      <c r="TZM136" s="181"/>
      <c r="TZN136" s="239"/>
      <c r="TZO136" s="181"/>
      <c r="TZP136" s="181"/>
      <c r="TZQ136" s="239"/>
      <c r="TZR136" s="181"/>
      <c r="TZS136" s="181"/>
      <c r="TZT136" s="239"/>
      <c r="TZU136" s="181"/>
      <c r="TZV136" s="181"/>
      <c r="TZW136" s="239"/>
      <c r="TZX136" s="181"/>
      <c r="TZY136" s="181"/>
      <c r="TZZ136" s="239"/>
      <c r="UAA136" s="181"/>
      <c r="UAB136" s="181"/>
      <c r="UAC136" s="239"/>
      <c r="UAD136" s="181"/>
      <c r="UAE136" s="181"/>
      <c r="UAF136" s="239"/>
      <c r="UAG136" s="181"/>
      <c r="UAH136" s="181"/>
      <c r="UAI136" s="239"/>
      <c r="UAJ136" s="181"/>
      <c r="UAK136" s="181"/>
      <c r="UAL136" s="239"/>
      <c r="UAM136" s="181"/>
      <c r="UAN136" s="181"/>
      <c r="UAO136" s="239"/>
      <c r="UAP136" s="181"/>
      <c r="UAQ136" s="181"/>
      <c r="UAR136" s="239"/>
      <c r="UAS136" s="181"/>
      <c r="UAT136" s="181"/>
      <c r="UAU136" s="239"/>
      <c r="UAV136" s="181"/>
      <c r="UAW136" s="181"/>
      <c r="UAX136" s="239"/>
      <c r="UAY136" s="181"/>
      <c r="UAZ136" s="181"/>
      <c r="UBA136" s="239"/>
      <c r="UBB136" s="181"/>
      <c r="UBC136" s="181"/>
      <c r="UBD136" s="239"/>
      <c r="UBE136" s="181"/>
      <c r="UBF136" s="181"/>
      <c r="UBG136" s="239"/>
      <c r="UBH136" s="181"/>
      <c r="UBI136" s="181"/>
      <c r="UBJ136" s="239"/>
      <c r="UBK136" s="181"/>
      <c r="UBL136" s="181"/>
      <c r="UBM136" s="239"/>
      <c r="UBN136" s="181"/>
      <c r="UBO136" s="181"/>
      <c r="UBP136" s="239"/>
      <c r="UBQ136" s="181"/>
      <c r="UBR136" s="181"/>
      <c r="UBS136" s="239"/>
      <c r="UBT136" s="181"/>
      <c r="UBU136" s="181"/>
      <c r="UBV136" s="239"/>
      <c r="UBW136" s="181"/>
      <c r="UBX136" s="181"/>
      <c r="UBY136" s="239"/>
      <c r="UBZ136" s="181"/>
      <c r="UCA136" s="181"/>
      <c r="UCB136" s="239"/>
      <c r="UCC136" s="181"/>
      <c r="UCD136" s="181"/>
      <c r="UCE136" s="239"/>
      <c r="UCF136" s="181"/>
      <c r="UCG136" s="181"/>
      <c r="UCH136" s="239"/>
      <c r="UCI136" s="181"/>
      <c r="UCJ136" s="181"/>
      <c r="UCK136" s="239"/>
      <c r="UCL136" s="181"/>
      <c r="UCM136" s="181"/>
      <c r="UCN136" s="239"/>
      <c r="UCO136" s="181"/>
      <c r="UCP136" s="181"/>
      <c r="UCQ136" s="239"/>
      <c r="UCR136" s="181"/>
      <c r="UCS136" s="181"/>
      <c r="UCT136" s="239"/>
      <c r="UCU136" s="181"/>
      <c r="UCV136" s="181"/>
      <c r="UCW136" s="239"/>
      <c r="UCX136" s="181"/>
      <c r="UCY136" s="181"/>
      <c r="UCZ136" s="239"/>
      <c r="UDA136" s="181"/>
      <c r="UDB136" s="181"/>
      <c r="UDC136" s="239"/>
      <c r="UDD136" s="181"/>
      <c r="UDE136" s="181"/>
      <c r="UDF136" s="239"/>
      <c r="UDG136" s="181"/>
      <c r="UDH136" s="181"/>
      <c r="UDI136" s="239"/>
      <c r="UDJ136" s="181"/>
      <c r="UDK136" s="181"/>
      <c r="UDL136" s="239"/>
      <c r="UDM136" s="181"/>
      <c r="UDN136" s="181"/>
      <c r="UDO136" s="239"/>
      <c r="UDP136" s="181"/>
      <c r="UDQ136" s="181"/>
      <c r="UDR136" s="239"/>
      <c r="UDS136" s="181"/>
      <c r="UDT136" s="181"/>
      <c r="UDU136" s="239"/>
      <c r="UDV136" s="181"/>
      <c r="UDW136" s="181"/>
      <c r="UDX136" s="239"/>
      <c r="UDY136" s="181"/>
      <c r="UDZ136" s="181"/>
      <c r="UEA136" s="239"/>
      <c r="UEB136" s="181"/>
      <c r="UEC136" s="181"/>
      <c r="UED136" s="239"/>
      <c r="UEE136" s="181"/>
      <c r="UEF136" s="181"/>
      <c r="UEG136" s="239"/>
      <c r="UEH136" s="181"/>
      <c r="UEI136" s="181"/>
      <c r="UEJ136" s="239"/>
      <c r="UEK136" s="181"/>
      <c r="UEL136" s="181"/>
      <c r="UEM136" s="239"/>
      <c r="UEN136" s="181"/>
      <c r="UEO136" s="181"/>
      <c r="UEP136" s="239"/>
      <c r="UEQ136" s="181"/>
      <c r="UER136" s="181"/>
      <c r="UES136" s="239"/>
      <c r="UET136" s="181"/>
      <c r="UEU136" s="181"/>
      <c r="UEV136" s="239"/>
      <c r="UEW136" s="181"/>
      <c r="UEX136" s="181"/>
      <c r="UEY136" s="239"/>
      <c r="UEZ136" s="181"/>
      <c r="UFA136" s="181"/>
      <c r="UFB136" s="239"/>
      <c r="UFC136" s="181"/>
      <c r="UFD136" s="181"/>
      <c r="UFE136" s="239"/>
      <c r="UFF136" s="181"/>
      <c r="UFG136" s="181"/>
      <c r="UFH136" s="239"/>
      <c r="UFI136" s="181"/>
      <c r="UFJ136" s="181"/>
      <c r="UFK136" s="239"/>
      <c r="UFL136" s="181"/>
      <c r="UFM136" s="181"/>
      <c r="UFN136" s="239"/>
      <c r="UFO136" s="181"/>
      <c r="UFP136" s="181"/>
      <c r="UFQ136" s="239"/>
      <c r="UFR136" s="181"/>
      <c r="UFS136" s="181"/>
      <c r="UFT136" s="239"/>
      <c r="UFU136" s="181"/>
      <c r="UFV136" s="181"/>
      <c r="UFW136" s="239"/>
      <c r="UFX136" s="181"/>
      <c r="UFY136" s="181"/>
      <c r="UFZ136" s="239"/>
      <c r="UGA136" s="181"/>
      <c r="UGB136" s="181"/>
      <c r="UGC136" s="239"/>
      <c r="UGD136" s="181"/>
      <c r="UGE136" s="181"/>
      <c r="UGF136" s="239"/>
      <c r="UGG136" s="181"/>
      <c r="UGH136" s="181"/>
      <c r="UGI136" s="239"/>
      <c r="UGJ136" s="181"/>
      <c r="UGK136" s="181"/>
      <c r="UGL136" s="239"/>
      <c r="UGM136" s="181"/>
      <c r="UGN136" s="181"/>
      <c r="UGO136" s="239"/>
      <c r="UGP136" s="181"/>
      <c r="UGQ136" s="181"/>
      <c r="UGR136" s="239"/>
      <c r="UGS136" s="181"/>
      <c r="UGT136" s="181"/>
      <c r="UGU136" s="239"/>
      <c r="UGV136" s="181"/>
      <c r="UGW136" s="181"/>
      <c r="UGX136" s="239"/>
      <c r="UGY136" s="181"/>
      <c r="UGZ136" s="181"/>
      <c r="UHA136" s="239"/>
      <c r="UHB136" s="181"/>
      <c r="UHC136" s="181"/>
      <c r="UHD136" s="239"/>
      <c r="UHE136" s="181"/>
      <c r="UHF136" s="181"/>
      <c r="UHG136" s="239"/>
      <c r="UHH136" s="181"/>
      <c r="UHI136" s="181"/>
      <c r="UHJ136" s="239"/>
      <c r="UHK136" s="181"/>
      <c r="UHL136" s="181"/>
      <c r="UHM136" s="239"/>
      <c r="UHN136" s="181"/>
      <c r="UHO136" s="181"/>
      <c r="UHP136" s="239"/>
      <c r="UHQ136" s="181"/>
      <c r="UHR136" s="181"/>
      <c r="UHS136" s="239"/>
      <c r="UHT136" s="181"/>
      <c r="UHU136" s="181"/>
      <c r="UHV136" s="239"/>
      <c r="UHW136" s="181"/>
      <c r="UHX136" s="181"/>
      <c r="UHY136" s="239"/>
      <c r="UHZ136" s="181"/>
      <c r="UIA136" s="181"/>
      <c r="UIB136" s="239"/>
      <c r="UIC136" s="181"/>
      <c r="UID136" s="181"/>
      <c r="UIE136" s="239"/>
      <c r="UIF136" s="181"/>
      <c r="UIG136" s="181"/>
      <c r="UIH136" s="239"/>
      <c r="UII136" s="181"/>
      <c r="UIJ136" s="181"/>
      <c r="UIK136" s="239"/>
      <c r="UIL136" s="181"/>
      <c r="UIM136" s="181"/>
      <c r="UIN136" s="239"/>
      <c r="UIO136" s="181"/>
      <c r="UIP136" s="181"/>
      <c r="UIQ136" s="239"/>
      <c r="UIR136" s="181"/>
      <c r="UIS136" s="181"/>
      <c r="UIT136" s="239"/>
      <c r="UIU136" s="181"/>
      <c r="UIV136" s="181"/>
      <c r="UIW136" s="239"/>
      <c r="UIX136" s="181"/>
      <c r="UIY136" s="181"/>
      <c r="UIZ136" s="239"/>
      <c r="UJA136" s="181"/>
      <c r="UJB136" s="181"/>
      <c r="UJC136" s="239"/>
      <c r="UJD136" s="181"/>
      <c r="UJE136" s="181"/>
      <c r="UJF136" s="239"/>
      <c r="UJG136" s="181"/>
      <c r="UJH136" s="181"/>
      <c r="UJI136" s="239"/>
      <c r="UJJ136" s="181"/>
      <c r="UJK136" s="181"/>
      <c r="UJL136" s="239"/>
      <c r="UJM136" s="181"/>
      <c r="UJN136" s="181"/>
      <c r="UJO136" s="239"/>
      <c r="UJP136" s="181"/>
      <c r="UJQ136" s="181"/>
      <c r="UJR136" s="239"/>
      <c r="UJS136" s="181"/>
      <c r="UJT136" s="181"/>
      <c r="UJU136" s="239"/>
      <c r="UJV136" s="181"/>
      <c r="UJW136" s="181"/>
      <c r="UJX136" s="239"/>
      <c r="UJY136" s="181"/>
      <c r="UJZ136" s="181"/>
      <c r="UKA136" s="239"/>
      <c r="UKB136" s="181"/>
      <c r="UKC136" s="181"/>
      <c r="UKD136" s="239"/>
      <c r="UKE136" s="181"/>
      <c r="UKF136" s="181"/>
      <c r="UKG136" s="239"/>
      <c r="UKH136" s="181"/>
      <c r="UKI136" s="181"/>
      <c r="UKJ136" s="239"/>
      <c r="UKK136" s="181"/>
      <c r="UKL136" s="181"/>
      <c r="UKM136" s="239"/>
      <c r="UKN136" s="181"/>
      <c r="UKO136" s="181"/>
      <c r="UKP136" s="239"/>
      <c r="UKQ136" s="181"/>
      <c r="UKR136" s="181"/>
      <c r="UKS136" s="239"/>
      <c r="UKT136" s="181"/>
      <c r="UKU136" s="181"/>
      <c r="UKV136" s="239"/>
      <c r="UKW136" s="181"/>
      <c r="UKX136" s="181"/>
      <c r="UKY136" s="239"/>
      <c r="UKZ136" s="181"/>
      <c r="ULA136" s="181"/>
      <c r="ULB136" s="239"/>
      <c r="ULC136" s="181"/>
      <c r="ULD136" s="181"/>
      <c r="ULE136" s="239"/>
      <c r="ULF136" s="181"/>
      <c r="ULG136" s="181"/>
      <c r="ULH136" s="239"/>
      <c r="ULI136" s="181"/>
      <c r="ULJ136" s="181"/>
      <c r="ULK136" s="239"/>
      <c r="ULL136" s="181"/>
      <c r="ULM136" s="181"/>
      <c r="ULN136" s="239"/>
      <c r="ULO136" s="181"/>
      <c r="ULP136" s="181"/>
      <c r="ULQ136" s="239"/>
      <c r="ULR136" s="181"/>
      <c r="ULS136" s="181"/>
      <c r="ULT136" s="239"/>
      <c r="ULU136" s="181"/>
      <c r="ULV136" s="181"/>
      <c r="ULW136" s="239"/>
      <c r="ULX136" s="181"/>
      <c r="ULY136" s="181"/>
      <c r="ULZ136" s="239"/>
      <c r="UMA136" s="181"/>
      <c r="UMB136" s="181"/>
      <c r="UMC136" s="239"/>
      <c r="UMD136" s="181"/>
      <c r="UME136" s="181"/>
      <c r="UMF136" s="239"/>
      <c r="UMG136" s="181"/>
      <c r="UMH136" s="181"/>
      <c r="UMI136" s="239"/>
      <c r="UMJ136" s="181"/>
      <c r="UMK136" s="181"/>
      <c r="UML136" s="239"/>
      <c r="UMM136" s="181"/>
      <c r="UMN136" s="181"/>
      <c r="UMO136" s="239"/>
      <c r="UMP136" s="181"/>
      <c r="UMQ136" s="181"/>
      <c r="UMR136" s="239"/>
      <c r="UMS136" s="181"/>
      <c r="UMT136" s="181"/>
      <c r="UMU136" s="239"/>
      <c r="UMV136" s="181"/>
      <c r="UMW136" s="181"/>
      <c r="UMX136" s="239"/>
      <c r="UMY136" s="181"/>
      <c r="UMZ136" s="181"/>
      <c r="UNA136" s="239"/>
      <c r="UNB136" s="181"/>
      <c r="UNC136" s="181"/>
      <c r="UND136" s="239"/>
      <c r="UNE136" s="181"/>
      <c r="UNF136" s="181"/>
      <c r="UNG136" s="239"/>
      <c r="UNH136" s="181"/>
      <c r="UNI136" s="181"/>
      <c r="UNJ136" s="239"/>
      <c r="UNK136" s="181"/>
      <c r="UNL136" s="181"/>
      <c r="UNM136" s="239"/>
      <c r="UNN136" s="181"/>
      <c r="UNO136" s="181"/>
      <c r="UNP136" s="239"/>
      <c r="UNQ136" s="181"/>
      <c r="UNR136" s="181"/>
      <c r="UNS136" s="239"/>
      <c r="UNT136" s="181"/>
      <c r="UNU136" s="181"/>
      <c r="UNV136" s="239"/>
      <c r="UNW136" s="181"/>
      <c r="UNX136" s="181"/>
      <c r="UNY136" s="239"/>
      <c r="UNZ136" s="181"/>
      <c r="UOA136" s="181"/>
      <c r="UOB136" s="239"/>
      <c r="UOC136" s="181"/>
      <c r="UOD136" s="181"/>
      <c r="UOE136" s="239"/>
      <c r="UOF136" s="181"/>
      <c r="UOG136" s="181"/>
      <c r="UOH136" s="239"/>
      <c r="UOI136" s="181"/>
      <c r="UOJ136" s="181"/>
      <c r="UOK136" s="239"/>
      <c r="UOL136" s="181"/>
      <c r="UOM136" s="181"/>
      <c r="UON136" s="239"/>
      <c r="UOO136" s="181"/>
      <c r="UOP136" s="181"/>
      <c r="UOQ136" s="239"/>
      <c r="UOR136" s="181"/>
      <c r="UOS136" s="181"/>
      <c r="UOT136" s="239"/>
      <c r="UOU136" s="181"/>
      <c r="UOV136" s="181"/>
      <c r="UOW136" s="239"/>
      <c r="UOX136" s="181"/>
      <c r="UOY136" s="181"/>
      <c r="UOZ136" s="239"/>
      <c r="UPA136" s="181"/>
      <c r="UPB136" s="181"/>
      <c r="UPC136" s="239"/>
      <c r="UPD136" s="181"/>
      <c r="UPE136" s="181"/>
      <c r="UPF136" s="239"/>
      <c r="UPG136" s="181"/>
      <c r="UPH136" s="181"/>
      <c r="UPI136" s="239"/>
      <c r="UPJ136" s="181"/>
      <c r="UPK136" s="181"/>
      <c r="UPL136" s="239"/>
      <c r="UPM136" s="181"/>
      <c r="UPN136" s="181"/>
      <c r="UPO136" s="239"/>
      <c r="UPP136" s="181"/>
      <c r="UPQ136" s="181"/>
      <c r="UPR136" s="239"/>
      <c r="UPS136" s="181"/>
      <c r="UPT136" s="181"/>
      <c r="UPU136" s="239"/>
      <c r="UPV136" s="181"/>
      <c r="UPW136" s="181"/>
      <c r="UPX136" s="239"/>
      <c r="UPY136" s="181"/>
      <c r="UPZ136" s="181"/>
      <c r="UQA136" s="239"/>
      <c r="UQB136" s="181"/>
      <c r="UQC136" s="181"/>
      <c r="UQD136" s="239"/>
      <c r="UQE136" s="181"/>
      <c r="UQF136" s="181"/>
      <c r="UQG136" s="239"/>
      <c r="UQH136" s="181"/>
      <c r="UQI136" s="181"/>
      <c r="UQJ136" s="239"/>
      <c r="UQK136" s="181"/>
      <c r="UQL136" s="181"/>
      <c r="UQM136" s="239"/>
      <c r="UQN136" s="181"/>
      <c r="UQO136" s="181"/>
      <c r="UQP136" s="239"/>
      <c r="UQQ136" s="181"/>
      <c r="UQR136" s="181"/>
      <c r="UQS136" s="239"/>
      <c r="UQT136" s="181"/>
      <c r="UQU136" s="181"/>
      <c r="UQV136" s="239"/>
      <c r="UQW136" s="181"/>
      <c r="UQX136" s="181"/>
      <c r="UQY136" s="239"/>
      <c r="UQZ136" s="181"/>
      <c r="URA136" s="181"/>
      <c r="URB136" s="239"/>
      <c r="URC136" s="181"/>
      <c r="URD136" s="181"/>
      <c r="URE136" s="239"/>
      <c r="URF136" s="181"/>
      <c r="URG136" s="181"/>
      <c r="URH136" s="239"/>
      <c r="URI136" s="181"/>
      <c r="URJ136" s="181"/>
      <c r="URK136" s="239"/>
      <c r="URL136" s="181"/>
      <c r="URM136" s="181"/>
      <c r="URN136" s="239"/>
      <c r="URO136" s="181"/>
      <c r="URP136" s="181"/>
      <c r="URQ136" s="239"/>
      <c r="URR136" s="181"/>
      <c r="URS136" s="181"/>
      <c r="URT136" s="239"/>
      <c r="URU136" s="181"/>
      <c r="URV136" s="181"/>
      <c r="URW136" s="239"/>
      <c r="URX136" s="181"/>
      <c r="URY136" s="181"/>
      <c r="URZ136" s="239"/>
      <c r="USA136" s="181"/>
      <c r="USB136" s="181"/>
      <c r="USC136" s="239"/>
      <c r="USD136" s="181"/>
      <c r="USE136" s="181"/>
      <c r="USF136" s="239"/>
      <c r="USG136" s="181"/>
      <c r="USH136" s="181"/>
      <c r="USI136" s="239"/>
      <c r="USJ136" s="181"/>
      <c r="USK136" s="181"/>
      <c r="USL136" s="239"/>
      <c r="USM136" s="181"/>
      <c r="USN136" s="181"/>
      <c r="USO136" s="239"/>
      <c r="USP136" s="181"/>
      <c r="USQ136" s="181"/>
      <c r="USR136" s="239"/>
      <c r="USS136" s="181"/>
      <c r="UST136" s="181"/>
      <c r="USU136" s="239"/>
      <c r="USV136" s="181"/>
      <c r="USW136" s="181"/>
      <c r="USX136" s="239"/>
      <c r="USY136" s="181"/>
      <c r="USZ136" s="181"/>
      <c r="UTA136" s="239"/>
      <c r="UTB136" s="181"/>
      <c r="UTC136" s="181"/>
      <c r="UTD136" s="239"/>
      <c r="UTE136" s="181"/>
      <c r="UTF136" s="181"/>
      <c r="UTG136" s="239"/>
      <c r="UTH136" s="181"/>
      <c r="UTI136" s="181"/>
      <c r="UTJ136" s="239"/>
      <c r="UTK136" s="181"/>
      <c r="UTL136" s="181"/>
      <c r="UTM136" s="239"/>
      <c r="UTN136" s="181"/>
      <c r="UTO136" s="181"/>
      <c r="UTP136" s="239"/>
      <c r="UTQ136" s="181"/>
      <c r="UTR136" s="181"/>
      <c r="UTS136" s="239"/>
      <c r="UTT136" s="181"/>
      <c r="UTU136" s="181"/>
      <c r="UTV136" s="239"/>
      <c r="UTW136" s="181"/>
      <c r="UTX136" s="181"/>
      <c r="UTY136" s="239"/>
      <c r="UTZ136" s="181"/>
      <c r="UUA136" s="181"/>
      <c r="UUB136" s="239"/>
      <c r="UUC136" s="181"/>
      <c r="UUD136" s="181"/>
      <c r="UUE136" s="239"/>
      <c r="UUF136" s="181"/>
      <c r="UUG136" s="181"/>
      <c r="UUH136" s="239"/>
      <c r="UUI136" s="181"/>
      <c r="UUJ136" s="181"/>
      <c r="UUK136" s="239"/>
      <c r="UUL136" s="181"/>
      <c r="UUM136" s="181"/>
      <c r="UUN136" s="239"/>
      <c r="UUO136" s="181"/>
      <c r="UUP136" s="181"/>
      <c r="UUQ136" s="239"/>
      <c r="UUR136" s="181"/>
      <c r="UUS136" s="181"/>
      <c r="UUT136" s="239"/>
      <c r="UUU136" s="181"/>
      <c r="UUV136" s="181"/>
      <c r="UUW136" s="239"/>
      <c r="UUX136" s="181"/>
      <c r="UUY136" s="181"/>
      <c r="UUZ136" s="239"/>
      <c r="UVA136" s="181"/>
      <c r="UVB136" s="181"/>
      <c r="UVC136" s="239"/>
      <c r="UVD136" s="181"/>
      <c r="UVE136" s="181"/>
      <c r="UVF136" s="239"/>
      <c r="UVG136" s="181"/>
      <c r="UVH136" s="181"/>
      <c r="UVI136" s="239"/>
      <c r="UVJ136" s="181"/>
      <c r="UVK136" s="181"/>
      <c r="UVL136" s="239"/>
      <c r="UVM136" s="181"/>
      <c r="UVN136" s="181"/>
      <c r="UVO136" s="239"/>
      <c r="UVP136" s="181"/>
      <c r="UVQ136" s="181"/>
      <c r="UVR136" s="239"/>
      <c r="UVS136" s="181"/>
      <c r="UVT136" s="181"/>
      <c r="UVU136" s="239"/>
      <c r="UVV136" s="181"/>
      <c r="UVW136" s="181"/>
      <c r="UVX136" s="239"/>
      <c r="UVY136" s="181"/>
      <c r="UVZ136" s="181"/>
      <c r="UWA136" s="239"/>
      <c r="UWB136" s="181"/>
      <c r="UWC136" s="181"/>
      <c r="UWD136" s="239"/>
      <c r="UWE136" s="181"/>
      <c r="UWF136" s="181"/>
      <c r="UWG136" s="239"/>
      <c r="UWH136" s="181"/>
      <c r="UWI136" s="181"/>
      <c r="UWJ136" s="239"/>
      <c r="UWK136" s="181"/>
      <c r="UWL136" s="181"/>
      <c r="UWM136" s="239"/>
      <c r="UWN136" s="181"/>
      <c r="UWO136" s="181"/>
      <c r="UWP136" s="239"/>
      <c r="UWQ136" s="181"/>
      <c r="UWR136" s="181"/>
      <c r="UWS136" s="239"/>
      <c r="UWT136" s="181"/>
      <c r="UWU136" s="181"/>
      <c r="UWV136" s="239"/>
      <c r="UWW136" s="181"/>
      <c r="UWX136" s="181"/>
      <c r="UWY136" s="239"/>
      <c r="UWZ136" s="181"/>
      <c r="UXA136" s="181"/>
      <c r="UXB136" s="239"/>
      <c r="UXC136" s="181"/>
      <c r="UXD136" s="181"/>
      <c r="UXE136" s="239"/>
      <c r="UXF136" s="181"/>
      <c r="UXG136" s="181"/>
      <c r="UXH136" s="239"/>
      <c r="UXI136" s="181"/>
      <c r="UXJ136" s="181"/>
      <c r="UXK136" s="239"/>
      <c r="UXL136" s="181"/>
      <c r="UXM136" s="181"/>
      <c r="UXN136" s="239"/>
      <c r="UXO136" s="181"/>
      <c r="UXP136" s="181"/>
      <c r="UXQ136" s="239"/>
      <c r="UXR136" s="181"/>
      <c r="UXS136" s="181"/>
      <c r="UXT136" s="239"/>
      <c r="UXU136" s="181"/>
      <c r="UXV136" s="181"/>
      <c r="UXW136" s="239"/>
      <c r="UXX136" s="181"/>
      <c r="UXY136" s="181"/>
      <c r="UXZ136" s="239"/>
      <c r="UYA136" s="181"/>
      <c r="UYB136" s="181"/>
      <c r="UYC136" s="239"/>
      <c r="UYD136" s="181"/>
      <c r="UYE136" s="181"/>
      <c r="UYF136" s="239"/>
      <c r="UYG136" s="181"/>
      <c r="UYH136" s="181"/>
      <c r="UYI136" s="239"/>
      <c r="UYJ136" s="181"/>
      <c r="UYK136" s="181"/>
      <c r="UYL136" s="239"/>
      <c r="UYM136" s="181"/>
      <c r="UYN136" s="181"/>
      <c r="UYO136" s="239"/>
      <c r="UYP136" s="181"/>
      <c r="UYQ136" s="181"/>
      <c r="UYR136" s="239"/>
      <c r="UYS136" s="181"/>
      <c r="UYT136" s="181"/>
      <c r="UYU136" s="239"/>
      <c r="UYV136" s="181"/>
      <c r="UYW136" s="181"/>
      <c r="UYX136" s="239"/>
      <c r="UYY136" s="181"/>
      <c r="UYZ136" s="181"/>
      <c r="UZA136" s="239"/>
      <c r="UZB136" s="181"/>
      <c r="UZC136" s="181"/>
      <c r="UZD136" s="239"/>
      <c r="UZE136" s="181"/>
      <c r="UZF136" s="181"/>
      <c r="UZG136" s="239"/>
      <c r="UZH136" s="181"/>
      <c r="UZI136" s="181"/>
      <c r="UZJ136" s="239"/>
      <c r="UZK136" s="181"/>
      <c r="UZL136" s="181"/>
      <c r="UZM136" s="239"/>
      <c r="UZN136" s="181"/>
      <c r="UZO136" s="181"/>
      <c r="UZP136" s="239"/>
      <c r="UZQ136" s="181"/>
      <c r="UZR136" s="181"/>
      <c r="UZS136" s="239"/>
      <c r="UZT136" s="181"/>
      <c r="UZU136" s="181"/>
      <c r="UZV136" s="239"/>
      <c r="UZW136" s="181"/>
      <c r="UZX136" s="181"/>
      <c r="UZY136" s="239"/>
      <c r="UZZ136" s="181"/>
      <c r="VAA136" s="181"/>
      <c r="VAB136" s="239"/>
      <c r="VAC136" s="181"/>
      <c r="VAD136" s="181"/>
      <c r="VAE136" s="239"/>
      <c r="VAF136" s="181"/>
      <c r="VAG136" s="181"/>
      <c r="VAH136" s="239"/>
      <c r="VAI136" s="181"/>
      <c r="VAJ136" s="181"/>
      <c r="VAK136" s="239"/>
      <c r="VAL136" s="181"/>
      <c r="VAM136" s="181"/>
      <c r="VAN136" s="239"/>
      <c r="VAO136" s="181"/>
      <c r="VAP136" s="181"/>
      <c r="VAQ136" s="239"/>
      <c r="VAR136" s="181"/>
      <c r="VAS136" s="181"/>
      <c r="VAT136" s="239"/>
      <c r="VAU136" s="181"/>
      <c r="VAV136" s="181"/>
      <c r="VAW136" s="239"/>
      <c r="VAX136" s="181"/>
      <c r="VAY136" s="181"/>
      <c r="VAZ136" s="239"/>
      <c r="VBA136" s="181"/>
      <c r="VBB136" s="181"/>
      <c r="VBC136" s="239"/>
      <c r="VBD136" s="181"/>
      <c r="VBE136" s="181"/>
      <c r="VBF136" s="239"/>
      <c r="VBG136" s="181"/>
      <c r="VBH136" s="181"/>
      <c r="VBI136" s="239"/>
      <c r="VBJ136" s="181"/>
      <c r="VBK136" s="181"/>
      <c r="VBL136" s="239"/>
      <c r="VBM136" s="181"/>
      <c r="VBN136" s="181"/>
      <c r="VBO136" s="239"/>
      <c r="VBP136" s="181"/>
      <c r="VBQ136" s="181"/>
      <c r="VBR136" s="239"/>
      <c r="VBS136" s="181"/>
      <c r="VBT136" s="181"/>
      <c r="VBU136" s="239"/>
      <c r="VBV136" s="181"/>
      <c r="VBW136" s="181"/>
      <c r="VBX136" s="239"/>
      <c r="VBY136" s="181"/>
      <c r="VBZ136" s="181"/>
      <c r="VCA136" s="239"/>
      <c r="VCB136" s="181"/>
      <c r="VCC136" s="181"/>
      <c r="VCD136" s="239"/>
      <c r="VCE136" s="181"/>
      <c r="VCF136" s="181"/>
      <c r="VCG136" s="239"/>
      <c r="VCH136" s="181"/>
      <c r="VCI136" s="181"/>
      <c r="VCJ136" s="239"/>
      <c r="VCK136" s="181"/>
      <c r="VCL136" s="181"/>
      <c r="VCM136" s="239"/>
      <c r="VCN136" s="181"/>
      <c r="VCO136" s="181"/>
      <c r="VCP136" s="239"/>
      <c r="VCQ136" s="181"/>
      <c r="VCR136" s="181"/>
      <c r="VCS136" s="239"/>
      <c r="VCT136" s="181"/>
      <c r="VCU136" s="181"/>
      <c r="VCV136" s="239"/>
      <c r="VCW136" s="181"/>
      <c r="VCX136" s="181"/>
      <c r="VCY136" s="239"/>
      <c r="VCZ136" s="181"/>
      <c r="VDA136" s="181"/>
      <c r="VDB136" s="239"/>
      <c r="VDC136" s="181"/>
      <c r="VDD136" s="181"/>
      <c r="VDE136" s="239"/>
      <c r="VDF136" s="181"/>
      <c r="VDG136" s="181"/>
      <c r="VDH136" s="239"/>
      <c r="VDI136" s="181"/>
      <c r="VDJ136" s="181"/>
      <c r="VDK136" s="239"/>
      <c r="VDL136" s="181"/>
      <c r="VDM136" s="181"/>
      <c r="VDN136" s="239"/>
      <c r="VDO136" s="181"/>
      <c r="VDP136" s="181"/>
      <c r="VDQ136" s="239"/>
      <c r="VDR136" s="181"/>
      <c r="VDS136" s="181"/>
      <c r="VDT136" s="239"/>
      <c r="VDU136" s="181"/>
      <c r="VDV136" s="181"/>
      <c r="VDW136" s="239"/>
      <c r="VDX136" s="181"/>
      <c r="VDY136" s="181"/>
      <c r="VDZ136" s="239"/>
      <c r="VEA136" s="181"/>
      <c r="VEB136" s="181"/>
      <c r="VEC136" s="239"/>
      <c r="VED136" s="181"/>
      <c r="VEE136" s="181"/>
      <c r="VEF136" s="239"/>
      <c r="VEG136" s="181"/>
      <c r="VEH136" s="181"/>
      <c r="VEI136" s="239"/>
      <c r="VEJ136" s="181"/>
      <c r="VEK136" s="181"/>
      <c r="VEL136" s="239"/>
      <c r="VEM136" s="181"/>
      <c r="VEN136" s="181"/>
      <c r="VEO136" s="239"/>
      <c r="VEP136" s="181"/>
      <c r="VEQ136" s="181"/>
      <c r="VER136" s="239"/>
      <c r="VES136" s="181"/>
      <c r="VET136" s="181"/>
      <c r="VEU136" s="239"/>
      <c r="VEV136" s="181"/>
      <c r="VEW136" s="181"/>
      <c r="VEX136" s="239"/>
      <c r="VEY136" s="181"/>
      <c r="VEZ136" s="181"/>
      <c r="VFA136" s="239"/>
      <c r="VFB136" s="181"/>
      <c r="VFC136" s="181"/>
      <c r="VFD136" s="239"/>
      <c r="VFE136" s="181"/>
      <c r="VFF136" s="181"/>
      <c r="VFG136" s="239"/>
      <c r="VFH136" s="181"/>
      <c r="VFI136" s="181"/>
      <c r="VFJ136" s="239"/>
      <c r="VFK136" s="181"/>
      <c r="VFL136" s="181"/>
      <c r="VFM136" s="239"/>
      <c r="VFN136" s="181"/>
      <c r="VFO136" s="181"/>
      <c r="VFP136" s="239"/>
      <c r="VFQ136" s="181"/>
      <c r="VFR136" s="181"/>
      <c r="VFS136" s="239"/>
      <c r="VFT136" s="181"/>
      <c r="VFU136" s="181"/>
      <c r="VFV136" s="239"/>
      <c r="VFW136" s="181"/>
      <c r="VFX136" s="181"/>
      <c r="VFY136" s="239"/>
      <c r="VFZ136" s="181"/>
      <c r="VGA136" s="181"/>
      <c r="VGB136" s="239"/>
      <c r="VGC136" s="181"/>
      <c r="VGD136" s="181"/>
      <c r="VGE136" s="239"/>
      <c r="VGF136" s="181"/>
      <c r="VGG136" s="181"/>
      <c r="VGH136" s="239"/>
      <c r="VGI136" s="181"/>
      <c r="VGJ136" s="181"/>
      <c r="VGK136" s="239"/>
      <c r="VGL136" s="181"/>
      <c r="VGM136" s="181"/>
      <c r="VGN136" s="239"/>
      <c r="VGO136" s="181"/>
      <c r="VGP136" s="181"/>
      <c r="VGQ136" s="239"/>
      <c r="VGR136" s="181"/>
      <c r="VGS136" s="181"/>
      <c r="VGT136" s="239"/>
      <c r="VGU136" s="181"/>
      <c r="VGV136" s="181"/>
      <c r="VGW136" s="239"/>
      <c r="VGX136" s="181"/>
      <c r="VGY136" s="181"/>
      <c r="VGZ136" s="239"/>
      <c r="VHA136" s="181"/>
      <c r="VHB136" s="181"/>
      <c r="VHC136" s="239"/>
      <c r="VHD136" s="181"/>
      <c r="VHE136" s="181"/>
      <c r="VHF136" s="239"/>
      <c r="VHG136" s="181"/>
      <c r="VHH136" s="181"/>
      <c r="VHI136" s="239"/>
      <c r="VHJ136" s="181"/>
      <c r="VHK136" s="181"/>
      <c r="VHL136" s="239"/>
      <c r="VHM136" s="181"/>
      <c r="VHN136" s="181"/>
      <c r="VHO136" s="239"/>
      <c r="VHP136" s="181"/>
      <c r="VHQ136" s="181"/>
      <c r="VHR136" s="239"/>
      <c r="VHS136" s="181"/>
      <c r="VHT136" s="181"/>
      <c r="VHU136" s="239"/>
      <c r="VHV136" s="181"/>
      <c r="VHW136" s="181"/>
      <c r="VHX136" s="239"/>
      <c r="VHY136" s="181"/>
      <c r="VHZ136" s="181"/>
      <c r="VIA136" s="239"/>
      <c r="VIB136" s="181"/>
      <c r="VIC136" s="181"/>
      <c r="VID136" s="239"/>
      <c r="VIE136" s="181"/>
      <c r="VIF136" s="181"/>
      <c r="VIG136" s="239"/>
      <c r="VIH136" s="181"/>
      <c r="VII136" s="181"/>
      <c r="VIJ136" s="239"/>
      <c r="VIK136" s="181"/>
      <c r="VIL136" s="181"/>
      <c r="VIM136" s="239"/>
      <c r="VIN136" s="181"/>
      <c r="VIO136" s="181"/>
      <c r="VIP136" s="239"/>
      <c r="VIQ136" s="181"/>
      <c r="VIR136" s="181"/>
      <c r="VIS136" s="239"/>
      <c r="VIT136" s="181"/>
      <c r="VIU136" s="181"/>
      <c r="VIV136" s="239"/>
      <c r="VIW136" s="181"/>
      <c r="VIX136" s="181"/>
      <c r="VIY136" s="239"/>
      <c r="VIZ136" s="181"/>
      <c r="VJA136" s="181"/>
      <c r="VJB136" s="239"/>
      <c r="VJC136" s="181"/>
      <c r="VJD136" s="181"/>
      <c r="VJE136" s="239"/>
      <c r="VJF136" s="181"/>
      <c r="VJG136" s="181"/>
      <c r="VJH136" s="239"/>
      <c r="VJI136" s="181"/>
      <c r="VJJ136" s="181"/>
      <c r="VJK136" s="239"/>
      <c r="VJL136" s="181"/>
      <c r="VJM136" s="181"/>
      <c r="VJN136" s="239"/>
      <c r="VJO136" s="181"/>
      <c r="VJP136" s="181"/>
      <c r="VJQ136" s="239"/>
      <c r="VJR136" s="181"/>
      <c r="VJS136" s="181"/>
      <c r="VJT136" s="239"/>
      <c r="VJU136" s="181"/>
      <c r="VJV136" s="181"/>
      <c r="VJW136" s="239"/>
      <c r="VJX136" s="181"/>
      <c r="VJY136" s="181"/>
      <c r="VJZ136" s="239"/>
      <c r="VKA136" s="181"/>
      <c r="VKB136" s="181"/>
      <c r="VKC136" s="239"/>
      <c r="VKD136" s="181"/>
      <c r="VKE136" s="181"/>
      <c r="VKF136" s="239"/>
      <c r="VKG136" s="181"/>
      <c r="VKH136" s="181"/>
      <c r="VKI136" s="239"/>
      <c r="VKJ136" s="181"/>
      <c r="VKK136" s="181"/>
      <c r="VKL136" s="239"/>
      <c r="VKM136" s="181"/>
      <c r="VKN136" s="181"/>
      <c r="VKO136" s="239"/>
      <c r="VKP136" s="181"/>
      <c r="VKQ136" s="181"/>
      <c r="VKR136" s="239"/>
      <c r="VKS136" s="181"/>
      <c r="VKT136" s="181"/>
      <c r="VKU136" s="239"/>
      <c r="VKV136" s="181"/>
      <c r="VKW136" s="181"/>
      <c r="VKX136" s="239"/>
      <c r="VKY136" s="181"/>
      <c r="VKZ136" s="181"/>
      <c r="VLA136" s="239"/>
      <c r="VLB136" s="181"/>
      <c r="VLC136" s="181"/>
      <c r="VLD136" s="239"/>
      <c r="VLE136" s="181"/>
      <c r="VLF136" s="181"/>
      <c r="VLG136" s="239"/>
      <c r="VLH136" s="181"/>
      <c r="VLI136" s="181"/>
      <c r="VLJ136" s="239"/>
      <c r="VLK136" s="181"/>
      <c r="VLL136" s="181"/>
      <c r="VLM136" s="239"/>
      <c r="VLN136" s="181"/>
      <c r="VLO136" s="181"/>
      <c r="VLP136" s="239"/>
      <c r="VLQ136" s="181"/>
      <c r="VLR136" s="181"/>
      <c r="VLS136" s="239"/>
      <c r="VLT136" s="181"/>
      <c r="VLU136" s="181"/>
      <c r="VLV136" s="239"/>
      <c r="VLW136" s="181"/>
      <c r="VLX136" s="181"/>
      <c r="VLY136" s="239"/>
      <c r="VLZ136" s="181"/>
      <c r="VMA136" s="181"/>
      <c r="VMB136" s="239"/>
      <c r="VMC136" s="181"/>
      <c r="VMD136" s="181"/>
      <c r="VME136" s="239"/>
      <c r="VMF136" s="181"/>
      <c r="VMG136" s="181"/>
      <c r="VMH136" s="239"/>
      <c r="VMI136" s="181"/>
      <c r="VMJ136" s="181"/>
      <c r="VMK136" s="239"/>
      <c r="VML136" s="181"/>
      <c r="VMM136" s="181"/>
      <c r="VMN136" s="239"/>
      <c r="VMO136" s="181"/>
      <c r="VMP136" s="181"/>
      <c r="VMQ136" s="239"/>
      <c r="VMR136" s="181"/>
      <c r="VMS136" s="181"/>
      <c r="VMT136" s="239"/>
      <c r="VMU136" s="181"/>
      <c r="VMV136" s="181"/>
      <c r="VMW136" s="239"/>
      <c r="VMX136" s="181"/>
      <c r="VMY136" s="181"/>
      <c r="VMZ136" s="239"/>
      <c r="VNA136" s="181"/>
      <c r="VNB136" s="181"/>
      <c r="VNC136" s="239"/>
      <c r="VND136" s="181"/>
      <c r="VNE136" s="181"/>
      <c r="VNF136" s="239"/>
      <c r="VNG136" s="181"/>
      <c r="VNH136" s="181"/>
      <c r="VNI136" s="239"/>
      <c r="VNJ136" s="181"/>
      <c r="VNK136" s="181"/>
      <c r="VNL136" s="239"/>
      <c r="VNM136" s="181"/>
      <c r="VNN136" s="181"/>
      <c r="VNO136" s="239"/>
      <c r="VNP136" s="181"/>
      <c r="VNQ136" s="181"/>
      <c r="VNR136" s="239"/>
      <c r="VNS136" s="181"/>
      <c r="VNT136" s="181"/>
      <c r="VNU136" s="239"/>
      <c r="VNV136" s="181"/>
      <c r="VNW136" s="181"/>
      <c r="VNX136" s="239"/>
      <c r="VNY136" s="181"/>
      <c r="VNZ136" s="181"/>
      <c r="VOA136" s="239"/>
      <c r="VOB136" s="181"/>
      <c r="VOC136" s="181"/>
      <c r="VOD136" s="239"/>
      <c r="VOE136" s="181"/>
      <c r="VOF136" s="181"/>
      <c r="VOG136" s="239"/>
      <c r="VOH136" s="181"/>
      <c r="VOI136" s="181"/>
      <c r="VOJ136" s="239"/>
      <c r="VOK136" s="181"/>
      <c r="VOL136" s="181"/>
      <c r="VOM136" s="239"/>
      <c r="VON136" s="181"/>
      <c r="VOO136" s="181"/>
      <c r="VOP136" s="239"/>
      <c r="VOQ136" s="181"/>
      <c r="VOR136" s="181"/>
      <c r="VOS136" s="239"/>
      <c r="VOT136" s="181"/>
      <c r="VOU136" s="181"/>
      <c r="VOV136" s="239"/>
      <c r="VOW136" s="181"/>
      <c r="VOX136" s="181"/>
      <c r="VOY136" s="239"/>
      <c r="VOZ136" s="181"/>
      <c r="VPA136" s="181"/>
      <c r="VPB136" s="239"/>
      <c r="VPC136" s="181"/>
      <c r="VPD136" s="181"/>
      <c r="VPE136" s="239"/>
      <c r="VPF136" s="181"/>
      <c r="VPG136" s="181"/>
      <c r="VPH136" s="239"/>
      <c r="VPI136" s="181"/>
      <c r="VPJ136" s="181"/>
      <c r="VPK136" s="239"/>
      <c r="VPL136" s="181"/>
      <c r="VPM136" s="181"/>
      <c r="VPN136" s="239"/>
      <c r="VPO136" s="181"/>
      <c r="VPP136" s="181"/>
      <c r="VPQ136" s="239"/>
      <c r="VPR136" s="181"/>
      <c r="VPS136" s="181"/>
      <c r="VPT136" s="239"/>
      <c r="VPU136" s="181"/>
      <c r="VPV136" s="181"/>
      <c r="VPW136" s="239"/>
      <c r="VPX136" s="181"/>
      <c r="VPY136" s="181"/>
      <c r="VPZ136" s="239"/>
      <c r="VQA136" s="181"/>
      <c r="VQB136" s="181"/>
      <c r="VQC136" s="239"/>
      <c r="VQD136" s="181"/>
      <c r="VQE136" s="181"/>
      <c r="VQF136" s="239"/>
      <c r="VQG136" s="181"/>
      <c r="VQH136" s="181"/>
      <c r="VQI136" s="239"/>
      <c r="VQJ136" s="181"/>
      <c r="VQK136" s="181"/>
      <c r="VQL136" s="239"/>
      <c r="VQM136" s="181"/>
      <c r="VQN136" s="181"/>
      <c r="VQO136" s="239"/>
      <c r="VQP136" s="181"/>
      <c r="VQQ136" s="181"/>
      <c r="VQR136" s="239"/>
      <c r="VQS136" s="181"/>
      <c r="VQT136" s="181"/>
      <c r="VQU136" s="239"/>
      <c r="VQV136" s="181"/>
      <c r="VQW136" s="181"/>
      <c r="VQX136" s="239"/>
      <c r="VQY136" s="181"/>
      <c r="VQZ136" s="181"/>
      <c r="VRA136" s="239"/>
      <c r="VRB136" s="181"/>
      <c r="VRC136" s="181"/>
      <c r="VRD136" s="239"/>
      <c r="VRE136" s="181"/>
      <c r="VRF136" s="181"/>
      <c r="VRG136" s="239"/>
      <c r="VRH136" s="181"/>
      <c r="VRI136" s="181"/>
      <c r="VRJ136" s="239"/>
      <c r="VRK136" s="181"/>
      <c r="VRL136" s="181"/>
      <c r="VRM136" s="239"/>
      <c r="VRN136" s="181"/>
      <c r="VRO136" s="181"/>
      <c r="VRP136" s="239"/>
      <c r="VRQ136" s="181"/>
      <c r="VRR136" s="181"/>
      <c r="VRS136" s="239"/>
      <c r="VRT136" s="181"/>
      <c r="VRU136" s="181"/>
      <c r="VRV136" s="239"/>
      <c r="VRW136" s="181"/>
      <c r="VRX136" s="181"/>
      <c r="VRY136" s="239"/>
      <c r="VRZ136" s="181"/>
      <c r="VSA136" s="181"/>
      <c r="VSB136" s="239"/>
      <c r="VSC136" s="181"/>
      <c r="VSD136" s="181"/>
      <c r="VSE136" s="239"/>
      <c r="VSF136" s="181"/>
      <c r="VSG136" s="181"/>
      <c r="VSH136" s="239"/>
      <c r="VSI136" s="181"/>
      <c r="VSJ136" s="181"/>
      <c r="VSK136" s="239"/>
      <c r="VSL136" s="181"/>
      <c r="VSM136" s="181"/>
      <c r="VSN136" s="239"/>
      <c r="VSO136" s="181"/>
      <c r="VSP136" s="181"/>
      <c r="VSQ136" s="239"/>
      <c r="VSR136" s="181"/>
      <c r="VSS136" s="181"/>
      <c r="VST136" s="239"/>
      <c r="VSU136" s="181"/>
      <c r="VSV136" s="181"/>
      <c r="VSW136" s="239"/>
      <c r="VSX136" s="181"/>
      <c r="VSY136" s="181"/>
      <c r="VSZ136" s="239"/>
      <c r="VTA136" s="181"/>
      <c r="VTB136" s="181"/>
      <c r="VTC136" s="239"/>
      <c r="VTD136" s="181"/>
      <c r="VTE136" s="181"/>
      <c r="VTF136" s="239"/>
      <c r="VTG136" s="181"/>
      <c r="VTH136" s="181"/>
      <c r="VTI136" s="239"/>
      <c r="VTJ136" s="181"/>
      <c r="VTK136" s="181"/>
      <c r="VTL136" s="239"/>
      <c r="VTM136" s="181"/>
      <c r="VTN136" s="181"/>
      <c r="VTO136" s="239"/>
      <c r="VTP136" s="181"/>
      <c r="VTQ136" s="181"/>
      <c r="VTR136" s="239"/>
      <c r="VTS136" s="181"/>
      <c r="VTT136" s="181"/>
      <c r="VTU136" s="239"/>
      <c r="VTV136" s="181"/>
      <c r="VTW136" s="181"/>
      <c r="VTX136" s="239"/>
      <c r="VTY136" s="181"/>
      <c r="VTZ136" s="181"/>
      <c r="VUA136" s="239"/>
      <c r="VUB136" s="181"/>
      <c r="VUC136" s="181"/>
      <c r="VUD136" s="239"/>
      <c r="VUE136" s="181"/>
      <c r="VUF136" s="181"/>
      <c r="VUG136" s="239"/>
      <c r="VUH136" s="181"/>
      <c r="VUI136" s="181"/>
      <c r="VUJ136" s="239"/>
      <c r="VUK136" s="181"/>
      <c r="VUL136" s="181"/>
      <c r="VUM136" s="239"/>
      <c r="VUN136" s="181"/>
      <c r="VUO136" s="181"/>
      <c r="VUP136" s="239"/>
      <c r="VUQ136" s="181"/>
      <c r="VUR136" s="181"/>
      <c r="VUS136" s="239"/>
      <c r="VUT136" s="181"/>
      <c r="VUU136" s="181"/>
      <c r="VUV136" s="239"/>
      <c r="VUW136" s="181"/>
      <c r="VUX136" s="181"/>
      <c r="VUY136" s="239"/>
      <c r="VUZ136" s="181"/>
      <c r="VVA136" s="181"/>
      <c r="VVB136" s="239"/>
      <c r="VVC136" s="181"/>
      <c r="VVD136" s="181"/>
      <c r="VVE136" s="239"/>
      <c r="VVF136" s="181"/>
      <c r="VVG136" s="181"/>
      <c r="VVH136" s="239"/>
      <c r="VVI136" s="181"/>
      <c r="VVJ136" s="181"/>
      <c r="VVK136" s="239"/>
      <c r="VVL136" s="181"/>
      <c r="VVM136" s="181"/>
      <c r="VVN136" s="239"/>
      <c r="VVO136" s="181"/>
      <c r="VVP136" s="181"/>
      <c r="VVQ136" s="239"/>
      <c r="VVR136" s="181"/>
      <c r="VVS136" s="181"/>
      <c r="VVT136" s="239"/>
      <c r="VVU136" s="181"/>
      <c r="VVV136" s="181"/>
      <c r="VVW136" s="239"/>
      <c r="VVX136" s="181"/>
      <c r="VVY136" s="181"/>
      <c r="VVZ136" s="239"/>
      <c r="VWA136" s="181"/>
      <c r="VWB136" s="181"/>
      <c r="VWC136" s="239"/>
      <c r="VWD136" s="181"/>
      <c r="VWE136" s="181"/>
      <c r="VWF136" s="239"/>
      <c r="VWG136" s="181"/>
      <c r="VWH136" s="181"/>
      <c r="VWI136" s="239"/>
      <c r="VWJ136" s="181"/>
      <c r="VWK136" s="181"/>
      <c r="VWL136" s="239"/>
      <c r="VWM136" s="181"/>
      <c r="VWN136" s="181"/>
      <c r="VWO136" s="239"/>
      <c r="VWP136" s="181"/>
      <c r="VWQ136" s="181"/>
      <c r="VWR136" s="239"/>
      <c r="VWS136" s="181"/>
      <c r="VWT136" s="181"/>
      <c r="VWU136" s="239"/>
      <c r="VWV136" s="181"/>
      <c r="VWW136" s="181"/>
      <c r="VWX136" s="239"/>
      <c r="VWY136" s="181"/>
      <c r="VWZ136" s="181"/>
      <c r="VXA136" s="239"/>
      <c r="VXB136" s="181"/>
      <c r="VXC136" s="181"/>
      <c r="VXD136" s="239"/>
      <c r="VXE136" s="181"/>
      <c r="VXF136" s="181"/>
      <c r="VXG136" s="239"/>
      <c r="VXH136" s="181"/>
      <c r="VXI136" s="181"/>
      <c r="VXJ136" s="239"/>
      <c r="VXK136" s="181"/>
      <c r="VXL136" s="181"/>
      <c r="VXM136" s="239"/>
      <c r="VXN136" s="181"/>
      <c r="VXO136" s="181"/>
      <c r="VXP136" s="239"/>
      <c r="VXQ136" s="181"/>
      <c r="VXR136" s="181"/>
      <c r="VXS136" s="239"/>
      <c r="VXT136" s="181"/>
      <c r="VXU136" s="181"/>
      <c r="VXV136" s="239"/>
      <c r="VXW136" s="181"/>
      <c r="VXX136" s="181"/>
      <c r="VXY136" s="239"/>
      <c r="VXZ136" s="181"/>
      <c r="VYA136" s="181"/>
      <c r="VYB136" s="239"/>
      <c r="VYC136" s="181"/>
      <c r="VYD136" s="181"/>
      <c r="VYE136" s="239"/>
      <c r="VYF136" s="181"/>
      <c r="VYG136" s="181"/>
      <c r="VYH136" s="239"/>
      <c r="VYI136" s="181"/>
      <c r="VYJ136" s="181"/>
      <c r="VYK136" s="239"/>
      <c r="VYL136" s="181"/>
      <c r="VYM136" s="181"/>
      <c r="VYN136" s="239"/>
      <c r="VYO136" s="181"/>
      <c r="VYP136" s="181"/>
      <c r="VYQ136" s="239"/>
      <c r="VYR136" s="181"/>
      <c r="VYS136" s="181"/>
      <c r="VYT136" s="239"/>
      <c r="VYU136" s="181"/>
      <c r="VYV136" s="181"/>
      <c r="VYW136" s="239"/>
      <c r="VYX136" s="181"/>
      <c r="VYY136" s="181"/>
      <c r="VYZ136" s="239"/>
      <c r="VZA136" s="181"/>
      <c r="VZB136" s="181"/>
      <c r="VZC136" s="239"/>
      <c r="VZD136" s="181"/>
      <c r="VZE136" s="181"/>
      <c r="VZF136" s="239"/>
      <c r="VZG136" s="181"/>
      <c r="VZH136" s="181"/>
      <c r="VZI136" s="239"/>
      <c r="VZJ136" s="181"/>
      <c r="VZK136" s="181"/>
      <c r="VZL136" s="239"/>
      <c r="VZM136" s="181"/>
      <c r="VZN136" s="181"/>
      <c r="VZO136" s="239"/>
      <c r="VZP136" s="181"/>
      <c r="VZQ136" s="181"/>
      <c r="VZR136" s="239"/>
      <c r="VZS136" s="181"/>
      <c r="VZT136" s="181"/>
      <c r="VZU136" s="239"/>
      <c r="VZV136" s="181"/>
      <c r="VZW136" s="181"/>
      <c r="VZX136" s="239"/>
      <c r="VZY136" s="181"/>
      <c r="VZZ136" s="181"/>
      <c r="WAA136" s="239"/>
      <c r="WAB136" s="181"/>
      <c r="WAC136" s="181"/>
      <c r="WAD136" s="239"/>
      <c r="WAE136" s="181"/>
      <c r="WAF136" s="181"/>
      <c r="WAG136" s="239"/>
      <c r="WAH136" s="181"/>
      <c r="WAI136" s="181"/>
      <c r="WAJ136" s="239"/>
      <c r="WAK136" s="181"/>
      <c r="WAL136" s="181"/>
      <c r="WAM136" s="239"/>
      <c r="WAN136" s="181"/>
      <c r="WAO136" s="181"/>
      <c r="WAP136" s="239"/>
      <c r="WAQ136" s="181"/>
      <c r="WAR136" s="181"/>
      <c r="WAS136" s="239"/>
      <c r="WAT136" s="181"/>
      <c r="WAU136" s="181"/>
      <c r="WAV136" s="239"/>
      <c r="WAW136" s="181"/>
      <c r="WAX136" s="181"/>
      <c r="WAY136" s="239"/>
      <c r="WAZ136" s="181"/>
      <c r="WBA136" s="181"/>
      <c r="WBB136" s="239"/>
      <c r="WBC136" s="181"/>
      <c r="WBD136" s="181"/>
      <c r="WBE136" s="239"/>
      <c r="WBF136" s="181"/>
      <c r="WBG136" s="181"/>
      <c r="WBH136" s="239"/>
      <c r="WBI136" s="181"/>
      <c r="WBJ136" s="181"/>
      <c r="WBK136" s="239"/>
      <c r="WBL136" s="181"/>
      <c r="WBM136" s="181"/>
      <c r="WBN136" s="239"/>
      <c r="WBO136" s="181"/>
      <c r="WBP136" s="181"/>
      <c r="WBQ136" s="239"/>
      <c r="WBR136" s="181"/>
      <c r="WBS136" s="181"/>
      <c r="WBT136" s="239"/>
      <c r="WBU136" s="181"/>
      <c r="WBV136" s="181"/>
      <c r="WBW136" s="239"/>
      <c r="WBX136" s="181"/>
      <c r="WBY136" s="181"/>
      <c r="WBZ136" s="239"/>
      <c r="WCA136" s="181"/>
      <c r="WCB136" s="181"/>
      <c r="WCC136" s="239"/>
      <c r="WCD136" s="181"/>
      <c r="WCE136" s="181"/>
      <c r="WCF136" s="239"/>
      <c r="WCG136" s="181"/>
      <c r="WCH136" s="181"/>
      <c r="WCI136" s="239"/>
      <c r="WCJ136" s="181"/>
      <c r="WCK136" s="181"/>
      <c r="WCL136" s="239"/>
      <c r="WCM136" s="181"/>
      <c r="WCN136" s="181"/>
      <c r="WCO136" s="239"/>
      <c r="WCP136" s="181"/>
      <c r="WCQ136" s="181"/>
      <c r="WCR136" s="239"/>
      <c r="WCS136" s="181"/>
      <c r="WCT136" s="181"/>
      <c r="WCU136" s="239"/>
      <c r="WCV136" s="181"/>
      <c r="WCW136" s="181"/>
      <c r="WCX136" s="239"/>
      <c r="WCY136" s="181"/>
      <c r="WCZ136" s="181"/>
      <c r="WDA136" s="239"/>
      <c r="WDB136" s="181"/>
      <c r="WDC136" s="181"/>
      <c r="WDD136" s="239"/>
      <c r="WDE136" s="181"/>
      <c r="WDF136" s="181"/>
      <c r="WDG136" s="239"/>
      <c r="WDH136" s="181"/>
      <c r="WDI136" s="181"/>
      <c r="WDJ136" s="239"/>
      <c r="WDK136" s="181"/>
      <c r="WDL136" s="181"/>
      <c r="WDM136" s="239"/>
      <c r="WDN136" s="181"/>
      <c r="WDO136" s="181"/>
      <c r="WDP136" s="239"/>
      <c r="WDQ136" s="181"/>
      <c r="WDR136" s="181"/>
      <c r="WDS136" s="239"/>
      <c r="WDT136" s="181"/>
      <c r="WDU136" s="181"/>
      <c r="WDV136" s="239"/>
      <c r="WDW136" s="181"/>
      <c r="WDX136" s="181"/>
      <c r="WDY136" s="239"/>
      <c r="WDZ136" s="181"/>
      <c r="WEA136" s="181"/>
      <c r="WEB136" s="239"/>
      <c r="WEC136" s="181"/>
      <c r="WED136" s="181"/>
      <c r="WEE136" s="239"/>
      <c r="WEF136" s="181"/>
      <c r="WEG136" s="181"/>
      <c r="WEH136" s="239"/>
      <c r="WEI136" s="181"/>
      <c r="WEJ136" s="181"/>
      <c r="WEK136" s="239"/>
      <c r="WEL136" s="181"/>
      <c r="WEM136" s="181"/>
      <c r="WEN136" s="239"/>
      <c r="WEO136" s="181"/>
      <c r="WEP136" s="181"/>
      <c r="WEQ136" s="239"/>
      <c r="WER136" s="181"/>
      <c r="WES136" s="181"/>
      <c r="WET136" s="239"/>
      <c r="WEU136" s="181"/>
      <c r="WEV136" s="181"/>
      <c r="WEW136" s="239"/>
      <c r="WEX136" s="181"/>
      <c r="WEY136" s="181"/>
      <c r="WEZ136" s="239"/>
      <c r="WFA136" s="181"/>
      <c r="WFB136" s="181"/>
      <c r="WFC136" s="239"/>
      <c r="WFD136" s="181"/>
      <c r="WFE136" s="181"/>
      <c r="WFF136" s="239"/>
      <c r="WFG136" s="181"/>
      <c r="WFH136" s="181"/>
      <c r="WFI136" s="239"/>
      <c r="WFJ136" s="181"/>
      <c r="WFK136" s="181"/>
      <c r="WFL136" s="239"/>
      <c r="WFM136" s="181"/>
      <c r="WFN136" s="181"/>
      <c r="WFO136" s="239"/>
      <c r="WFP136" s="181"/>
      <c r="WFQ136" s="181"/>
      <c r="WFR136" s="239"/>
      <c r="WFS136" s="181"/>
      <c r="WFT136" s="181"/>
      <c r="WFU136" s="239"/>
      <c r="WFV136" s="181"/>
      <c r="WFW136" s="181"/>
      <c r="WFX136" s="239"/>
      <c r="WFY136" s="181"/>
      <c r="WFZ136" s="181"/>
      <c r="WGA136" s="239"/>
      <c r="WGB136" s="181"/>
      <c r="WGC136" s="181"/>
      <c r="WGD136" s="239"/>
      <c r="WGE136" s="181"/>
      <c r="WGF136" s="181"/>
      <c r="WGG136" s="239"/>
      <c r="WGH136" s="181"/>
      <c r="WGI136" s="181"/>
      <c r="WGJ136" s="239"/>
      <c r="WGK136" s="181"/>
      <c r="WGL136" s="181"/>
      <c r="WGM136" s="239"/>
      <c r="WGN136" s="181"/>
      <c r="WGO136" s="181"/>
      <c r="WGP136" s="239"/>
      <c r="WGQ136" s="181"/>
      <c r="WGR136" s="181"/>
      <c r="WGS136" s="239"/>
      <c r="WGT136" s="181"/>
      <c r="WGU136" s="181"/>
      <c r="WGV136" s="239"/>
      <c r="WGW136" s="181"/>
      <c r="WGX136" s="181"/>
      <c r="WGY136" s="239"/>
      <c r="WGZ136" s="181"/>
      <c r="WHA136" s="181"/>
      <c r="WHB136" s="239"/>
      <c r="WHC136" s="181"/>
      <c r="WHD136" s="181"/>
      <c r="WHE136" s="239"/>
      <c r="WHF136" s="181"/>
      <c r="WHG136" s="181"/>
      <c r="WHH136" s="239"/>
      <c r="WHI136" s="181"/>
      <c r="WHJ136" s="181"/>
      <c r="WHK136" s="239"/>
      <c r="WHL136" s="181"/>
      <c r="WHM136" s="181"/>
      <c r="WHN136" s="239"/>
      <c r="WHO136" s="181"/>
      <c r="WHP136" s="181"/>
      <c r="WHQ136" s="239"/>
      <c r="WHR136" s="181"/>
      <c r="WHS136" s="181"/>
      <c r="WHT136" s="239"/>
      <c r="WHU136" s="181"/>
      <c r="WHV136" s="181"/>
      <c r="WHW136" s="239"/>
      <c r="WHX136" s="181"/>
      <c r="WHY136" s="181"/>
      <c r="WHZ136" s="239"/>
      <c r="WIA136" s="181"/>
      <c r="WIB136" s="181"/>
      <c r="WIC136" s="239"/>
      <c r="WID136" s="181"/>
      <c r="WIE136" s="181"/>
      <c r="WIF136" s="239"/>
      <c r="WIG136" s="181"/>
      <c r="WIH136" s="181"/>
      <c r="WII136" s="239"/>
      <c r="WIJ136" s="181"/>
      <c r="WIK136" s="181"/>
      <c r="WIL136" s="239"/>
      <c r="WIM136" s="181"/>
      <c r="WIN136" s="181"/>
      <c r="WIO136" s="239"/>
      <c r="WIP136" s="181"/>
      <c r="WIQ136" s="181"/>
      <c r="WIR136" s="239"/>
      <c r="WIS136" s="181"/>
      <c r="WIT136" s="181"/>
      <c r="WIU136" s="239"/>
      <c r="WIV136" s="181"/>
      <c r="WIW136" s="181"/>
      <c r="WIX136" s="239"/>
      <c r="WIY136" s="181"/>
      <c r="WIZ136" s="181"/>
      <c r="WJA136" s="239"/>
      <c r="WJB136" s="181"/>
      <c r="WJC136" s="181"/>
      <c r="WJD136" s="239"/>
      <c r="WJE136" s="181"/>
      <c r="WJF136" s="181"/>
      <c r="WJG136" s="239"/>
      <c r="WJH136" s="181"/>
      <c r="WJI136" s="181"/>
      <c r="WJJ136" s="239"/>
      <c r="WJK136" s="181"/>
      <c r="WJL136" s="181"/>
      <c r="WJM136" s="239"/>
      <c r="WJN136" s="181"/>
      <c r="WJO136" s="181"/>
      <c r="WJP136" s="239"/>
      <c r="WJQ136" s="181"/>
      <c r="WJR136" s="181"/>
      <c r="WJS136" s="239"/>
      <c r="WJT136" s="181"/>
      <c r="WJU136" s="181"/>
      <c r="WJV136" s="239"/>
      <c r="WJW136" s="181"/>
      <c r="WJX136" s="181"/>
      <c r="WJY136" s="239"/>
      <c r="WJZ136" s="181"/>
      <c r="WKA136" s="181"/>
      <c r="WKB136" s="239"/>
      <c r="WKC136" s="181"/>
      <c r="WKD136" s="181"/>
      <c r="WKE136" s="239"/>
      <c r="WKF136" s="181"/>
      <c r="WKG136" s="181"/>
      <c r="WKH136" s="239"/>
      <c r="WKI136" s="181"/>
      <c r="WKJ136" s="181"/>
      <c r="WKK136" s="239"/>
      <c r="WKL136" s="181"/>
      <c r="WKM136" s="181"/>
      <c r="WKN136" s="239"/>
      <c r="WKO136" s="181"/>
      <c r="WKP136" s="181"/>
      <c r="WKQ136" s="239"/>
      <c r="WKR136" s="181"/>
      <c r="WKS136" s="181"/>
      <c r="WKT136" s="239"/>
      <c r="WKU136" s="181"/>
      <c r="WKV136" s="181"/>
      <c r="WKW136" s="239"/>
      <c r="WKX136" s="181"/>
      <c r="WKY136" s="181"/>
      <c r="WKZ136" s="239"/>
      <c r="WLA136" s="181"/>
      <c r="WLB136" s="181"/>
      <c r="WLC136" s="239"/>
      <c r="WLD136" s="181"/>
      <c r="WLE136" s="181"/>
      <c r="WLF136" s="239"/>
      <c r="WLG136" s="181"/>
      <c r="WLH136" s="181"/>
      <c r="WLI136" s="239"/>
      <c r="WLJ136" s="181"/>
      <c r="WLK136" s="181"/>
      <c r="WLL136" s="239"/>
      <c r="WLM136" s="181"/>
      <c r="WLN136" s="181"/>
      <c r="WLO136" s="239"/>
      <c r="WLP136" s="181"/>
      <c r="WLQ136" s="181"/>
      <c r="WLR136" s="239"/>
      <c r="WLS136" s="181"/>
      <c r="WLT136" s="181"/>
      <c r="WLU136" s="239"/>
      <c r="WLV136" s="181"/>
      <c r="WLW136" s="181"/>
      <c r="WLX136" s="239"/>
      <c r="WLY136" s="181"/>
      <c r="WLZ136" s="181"/>
      <c r="WMA136" s="239"/>
      <c r="WMB136" s="181"/>
      <c r="WMC136" s="181"/>
      <c r="WMD136" s="239"/>
      <c r="WME136" s="181"/>
      <c r="WMF136" s="181"/>
      <c r="WMG136" s="239"/>
      <c r="WMH136" s="181"/>
      <c r="WMI136" s="181"/>
      <c r="WMJ136" s="239"/>
      <c r="WMK136" s="181"/>
      <c r="WML136" s="181"/>
      <c r="WMM136" s="239"/>
      <c r="WMN136" s="181"/>
      <c r="WMO136" s="181"/>
      <c r="WMP136" s="239"/>
      <c r="WMQ136" s="181"/>
      <c r="WMR136" s="181"/>
      <c r="WMS136" s="239"/>
      <c r="WMT136" s="181"/>
      <c r="WMU136" s="181"/>
      <c r="WMV136" s="239"/>
      <c r="WMW136" s="181"/>
      <c r="WMX136" s="181"/>
      <c r="WMY136" s="239"/>
      <c r="WMZ136" s="181"/>
      <c r="WNA136" s="181"/>
      <c r="WNB136" s="239"/>
      <c r="WNC136" s="181"/>
      <c r="WND136" s="181"/>
      <c r="WNE136" s="239"/>
      <c r="WNF136" s="181"/>
      <c r="WNG136" s="181"/>
      <c r="WNH136" s="239"/>
      <c r="WNI136" s="181"/>
      <c r="WNJ136" s="181"/>
      <c r="WNK136" s="239"/>
      <c r="WNL136" s="181"/>
      <c r="WNM136" s="181"/>
      <c r="WNN136" s="239"/>
      <c r="WNO136" s="181"/>
      <c r="WNP136" s="181"/>
      <c r="WNQ136" s="239"/>
      <c r="WNR136" s="181"/>
      <c r="WNS136" s="181"/>
      <c r="WNT136" s="239"/>
      <c r="WNU136" s="181"/>
      <c r="WNV136" s="181"/>
      <c r="WNW136" s="239"/>
      <c r="WNX136" s="181"/>
      <c r="WNY136" s="181"/>
      <c r="WNZ136" s="239"/>
      <c r="WOA136" s="181"/>
      <c r="WOB136" s="181"/>
      <c r="WOC136" s="239"/>
      <c r="WOD136" s="181"/>
      <c r="WOE136" s="181"/>
      <c r="WOF136" s="239"/>
      <c r="WOG136" s="181"/>
      <c r="WOH136" s="181"/>
      <c r="WOI136" s="239"/>
      <c r="WOJ136" s="181"/>
      <c r="WOK136" s="181"/>
      <c r="WOL136" s="239"/>
      <c r="WOM136" s="181"/>
      <c r="WON136" s="181"/>
      <c r="WOO136" s="239"/>
      <c r="WOP136" s="181"/>
      <c r="WOQ136" s="181"/>
      <c r="WOR136" s="239"/>
      <c r="WOS136" s="181"/>
      <c r="WOT136" s="181"/>
      <c r="WOU136" s="239"/>
      <c r="WOV136" s="181"/>
      <c r="WOW136" s="181"/>
      <c r="WOX136" s="239"/>
      <c r="WOY136" s="181"/>
      <c r="WOZ136" s="181"/>
      <c r="WPA136" s="239"/>
      <c r="WPB136" s="181"/>
      <c r="WPC136" s="181"/>
      <c r="WPD136" s="239"/>
      <c r="WPE136" s="181"/>
      <c r="WPF136" s="181"/>
      <c r="WPG136" s="239"/>
      <c r="WPH136" s="181"/>
      <c r="WPI136" s="181"/>
      <c r="WPJ136" s="239"/>
      <c r="WPK136" s="181"/>
      <c r="WPL136" s="181"/>
      <c r="WPM136" s="239"/>
      <c r="WPN136" s="181"/>
      <c r="WPO136" s="181"/>
      <c r="WPP136" s="239"/>
      <c r="WPQ136" s="181"/>
      <c r="WPR136" s="181"/>
      <c r="WPS136" s="239"/>
      <c r="WPT136" s="181"/>
      <c r="WPU136" s="181"/>
      <c r="WPV136" s="239"/>
      <c r="WPW136" s="181"/>
      <c r="WPX136" s="181"/>
      <c r="WPY136" s="239"/>
      <c r="WPZ136" s="181"/>
      <c r="WQA136" s="181"/>
      <c r="WQB136" s="239"/>
      <c r="WQC136" s="181"/>
      <c r="WQD136" s="181"/>
      <c r="WQE136" s="239"/>
      <c r="WQF136" s="181"/>
      <c r="WQG136" s="181"/>
      <c r="WQH136" s="239"/>
      <c r="WQI136" s="181"/>
      <c r="WQJ136" s="181"/>
      <c r="WQK136" s="239"/>
      <c r="WQL136" s="181"/>
      <c r="WQM136" s="181"/>
      <c r="WQN136" s="239"/>
      <c r="WQO136" s="181"/>
      <c r="WQP136" s="181"/>
      <c r="WQQ136" s="239"/>
      <c r="WQR136" s="181"/>
      <c r="WQS136" s="181"/>
      <c r="WQT136" s="239"/>
      <c r="WQU136" s="181"/>
      <c r="WQV136" s="181"/>
      <c r="WQW136" s="239"/>
      <c r="WQX136" s="181"/>
      <c r="WQY136" s="181"/>
      <c r="WQZ136" s="239"/>
      <c r="WRA136" s="181"/>
      <c r="WRB136" s="181"/>
      <c r="WRC136" s="239"/>
      <c r="WRD136" s="181"/>
      <c r="WRE136" s="181"/>
      <c r="WRF136" s="239"/>
      <c r="WRG136" s="181"/>
      <c r="WRH136" s="181"/>
      <c r="WRI136" s="239"/>
      <c r="WRJ136" s="181"/>
      <c r="WRK136" s="181"/>
      <c r="WRL136" s="239"/>
      <c r="WRM136" s="181"/>
      <c r="WRN136" s="181"/>
      <c r="WRO136" s="239"/>
      <c r="WRP136" s="181"/>
      <c r="WRQ136" s="181"/>
      <c r="WRR136" s="239"/>
      <c r="WRS136" s="181"/>
      <c r="WRT136" s="181"/>
      <c r="WRU136" s="239"/>
      <c r="WRV136" s="181"/>
      <c r="WRW136" s="181"/>
      <c r="WRX136" s="239"/>
      <c r="WRY136" s="181"/>
      <c r="WRZ136" s="181"/>
      <c r="WSA136" s="239"/>
      <c r="WSB136" s="181"/>
      <c r="WSC136" s="181"/>
      <c r="WSD136" s="239"/>
      <c r="WSE136" s="181"/>
      <c r="WSF136" s="181"/>
      <c r="WSG136" s="239"/>
      <c r="WSH136" s="181"/>
      <c r="WSI136" s="181"/>
      <c r="WSJ136" s="239"/>
      <c r="WSK136" s="181"/>
      <c r="WSL136" s="181"/>
      <c r="WSM136" s="239"/>
      <c r="WSN136" s="181"/>
      <c r="WSO136" s="181"/>
      <c r="WSP136" s="239"/>
      <c r="WSQ136" s="181"/>
      <c r="WSR136" s="181"/>
      <c r="WSS136" s="239"/>
      <c r="WST136" s="181"/>
      <c r="WSU136" s="181"/>
      <c r="WSV136" s="239"/>
      <c r="WSW136" s="181"/>
      <c r="WSX136" s="181"/>
      <c r="WSY136" s="239"/>
      <c r="WSZ136" s="181"/>
      <c r="WTA136" s="181"/>
      <c r="WTB136" s="239"/>
      <c r="WTC136" s="181"/>
      <c r="WTD136" s="181"/>
      <c r="WTE136" s="239"/>
      <c r="WTF136" s="181"/>
      <c r="WTG136" s="181"/>
      <c r="WTH136" s="239"/>
      <c r="WTI136" s="181"/>
      <c r="WTJ136" s="181"/>
      <c r="WTK136" s="239"/>
      <c r="WTL136" s="181"/>
      <c r="WTM136" s="181"/>
      <c r="WTN136" s="239"/>
      <c r="WTO136" s="181"/>
      <c r="WTP136" s="181"/>
      <c r="WTQ136" s="239"/>
      <c r="WTR136" s="181"/>
      <c r="WTS136" s="181"/>
      <c r="WTT136" s="239"/>
      <c r="WTU136" s="181"/>
      <c r="WTV136" s="181"/>
      <c r="WTW136" s="239"/>
      <c r="WTX136" s="181"/>
      <c r="WTY136" s="181"/>
      <c r="WTZ136" s="239"/>
      <c r="WUA136" s="181"/>
      <c r="WUB136" s="181"/>
      <c r="WUC136" s="239"/>
      <c r="WUD136" s="181"/>
      <c r="WUE136" s="181"/>
      <c r="WUF136" s="239"/>
      <c r="WUG136" s="181"/>
      <c r="WUH136" s="181"/>
      <c r="WUI136" s="239"/>
      <c r="WUJ136" s="181"/>
      <c r="WUK136" s="181"/>
      <c r="WUL136" s="239"/>
      <c r="WUM136" s="181"/>
      <c r="WUN136" s="181"/>
      <c r="WUO136" s="239"/>
      <c r="WUP136" s="181"/>
      <c r="WUQ136" s="181"/>
      <c r="WUR136" s="239"/>
      <c r="WUS136" s="181"/>
      <c r="WUT136" s="181"/>
      <c r="WUU136" s="239"/>
      <c r="WUV136" s="181"/>
      <c r="WUW136" s="181"/>
      <c r="WUX136" s="239"/>
      <c r="WUY136" s="181"/>
      <c r="WUZ136" s="181"/>
      <c r="WVA136" s="239"/>
      <c r="WVB136" s="181"/>
      <c r="WVC136" s="181"/>
      <c r="WVD136" s="239"/>
      <c r="WVE136" s="181"/>
      <c r="WVF136" s="181"/>
      <c r="WVG136" s="239"/>
      <c r="WVH136" s="181"/>
      <c r="WVI136" s="181"/>
      <c r="WVJ136" s="239"/>
      <c r="WVK136" s="181"/>
      <c r="WVL136" s="181"/>
      <c r="WVM136" s="239"/>
      <c r="WVN136" s="181"/>
      <c r="WVO136" s="181"/>
      <c r="WVP136" s="239"/>
      <c r="WVQ136" s="181"/>
      <c r="WVR136" s="181"/>
      <c r="WVS136" s="239"/>
      <c r="WVT136" s="181"/>
      <c r="WVU136" s="181"/>
      <c r="WVV136" s="239"/>
      <c r="WVW136" s="181"/>
      <c r="WVX136" s="181"/>
      <c r="WVY136" s="239"/>
      <c r="WVZ136" s="181"/>
      <c r="WWA136" s="181"/>
      <c r="WWB136" s="239"/>
      <c r="WWC136" s="181"/>
      <c r="WWD136" s="181"/>
      <c r="WWE136" s="239"/>
      <c r="WWF136" s="181"/>
      <c r="WWG136" s="181"/>
      <c r="WWH136" s="239"/>
      <c r="WWI136" s="181"/>
      <c r="WWJ136" s="181"/>
      <c r="WWK136" s="239"/>
      <c r="WWL136" s="181"/>
      <c r="WWM136" s="181"/>
      <c r="WWN136" s="239"/>
      <c r="WWO136" s="181"/>
      <c r="WWP136" s="181"/>
      <c r="WWQ136" s="239"/>
      <c r="WWR136" s="181"/>
      <c r="WWS136" s="181"/>
      <c r="WWT136" s="239"/>
      <c r="WWU136" s="181"/>
      <c r="WWV136" s="181"/>
      <c r="WWW136" s="239"/>
      <c r="WWX136" s="181"/>
      <c r="WWY136" s="181"/>
      <c r="WWZ136" s="239"/>
      <c r="WXA136" s="181"/>
      <c r="WXB136" s="181"/>
      <c r="WXC136" s="239"/>
      <c r="WXD136" s="181"/>
      <c r="WXE136" s="181"/>
      <c r="WXF136" s="239"/>
      <c r="WXG136" s="181"/>
      <c r="WXH136" s="181"/>
      <c r="WXI136" s="239"/>
      <c r="WXJ136" s="181"/>
      <c r="WXK136" s="181"/>
      <c r="WXL136" s="239"/>
      <c r="WXM136" s="181"/>
      <c r="WXN136" s="181"/>
      <c r="WXO136" s="239"/>
      <c r="WXP136" s="181"/>
      <c r="WXQ136" s="181"/>
      <c r="WXR136" s="239"/>
      <c r="WXS136" s="181"/>
      <c r="WXT136" s="181"/>
      <c r="WXU136" s="239"/>
      <c r="WXV136" s="181"/>
      <c r="WXW136" s="181"/>
      <c r="WXX136" s="239"/>
      <c r="WXY136" s="181"/>
      <c r="WXZ136" s="181"/>
      <c r="WYA136" s="239"/>
      <c r="WYB136" s="181"/>
      <c r="WYC136" s="181"/>
      <c r="WYD136" s="239"/>
      <c r="WYE136" s="181"/>
      <c r="WYF136" s="181"/>
      <c r="WYG136" s="239"/>
      <c r="WYH136" s="181"/>
      <c r="WYI136" s="181"/>
      <c r="WYJ136" s="239"/>
      <c r="WYK136" s="181"/>
      <c r="WYL136" s="181"/>
      <c r="WYM136" s="239"/>
      <c r="WYN136" s="181"/>
      <c r="WYO136" s="181"/>
      <c r="WYP136" s="239"/>
      <c r="WYQ136" s="181"/>
      <c r="WYR136" s="181"/>
      <c r="WYS136" s="239"/>
      <c r="WYT136" s="181"/>
      <c r="WYU136" s="181"/>
      <c r="WYV136" s="239"/>
      <c r="WYW136" s="181"/>
      <c r="WYX136" s="181"/>
      <c r="WYY136" s="239"/>
      <c r="WYZ136" s="181"/>
      <c r="WZA136" s="181"/>
      <c r="WZB136" s="239"/>
      <c r="WZC136" s="181"/>
      <c r="WZD136" s="181"/>
      <c r="WZE136" s="239"/>
      <c r="WZF136" s="181"/>
      <c r="WZG136" s="181"/>
      <c r="WZH136" s="239"/>
      <c r="WZI136" s="181"/>
      <c r="WZJ136" s="181"/>
      <c r="WZK136" s="239"/>
      <c r="WZL136" s="181"/>
      <c r="WZM136" s="181"/>
      <c r="WZN136" s="239"/>
      <c r="WZO136" s="181"/>
      <c r="WZP136" s="181"/>
      <c r="WZQ136" s="239"/>
      <c r="WZR136" s="181"/>
      <c r="WZS136" s="181"/>
      <c r="WZT136" s="239"/>
      <c r="WZU136" s="181"/>
      <c r="WZV136" s="181"/>
      <c r="WZW136" s="239"/>
      <c r="WZX136" s="181"/>
      <c r="WZY136" s="181"/>
      <c r="WZZ136" s="239"/>
      <c r="XAA136" s="181"/>
      <c r="XAB136" s="181"/>
      <c r="XAC136" s="239"/>
      <c r="XAD136" s="181"/>
      <c r="XAE136" s="181"/>
      <c r="XAF136" s="239"/>
      <c r="XAG136" s="181"/>
      <c r="XAH136" s="181"/>
      <c r="XAI136" s="239"/>
      <c r="XAJ136" s="181"/>
      <c r="XAK136" s="181"/>
      <c r="XAL136" s="239"/>
      <c r="XAM136" s="181"/>
      <c r="XAN136" s="181"/>
      <c r="XAO136" s="239"/>
      <c r="XAP136" s="181"/>
      <c r="XAQ136" s="181"/>
      <c r="XAR136" s="239"/>
      <c r="XAS136" s="181"/>
      <c r="XAT136" s="181"/>
      <c r="XAU136" s="239"/>
      <c r="XAV136" s="181"/>
      <c r="XAW136" s="181"/>
      <c r="XAX136" s="239"/>
      <c r="XAY136" s="181"/>
      <c r="XAZ136" s="181"/>
      <c r="XBA136" s="239"/>
      <c r="XBB136" s="181"/>
      <c r="XBC136" s="181"/>
      <c r="XBD136" s="239"/>
      <c r="XBE136" s="181"/>
      <c r="XBF136" s="181"/>
      <c r="XBG136" s="239"/>
      <c r="XBH136" s="181"/>
      <c r="XBI136" s="181"/>
      <c r="XBJ136" s="239"/>
      <c r="XBK136" s="181"/>
      <c r="XBL136" s="181"/>
      <c r="XBM136" s="239"/>
      <c r="XBN136" s="181"/>
      <c r="XBO136" s="181"/>
      <c r="XBP136" s="239"/>
      <c r="XBQ136" s="181"/>
      <c r="XBR136" s="181"/>
      <c r="XBS136" s="239"/>
      <c r="XBT136" s="181"/>
      <c r="XBU136" s="181"/>
      <c r="XBV136" s="239"/>
      <c r="XBW136" s="181"/>
      <c r="XBX136" s="181"/>
      <c r="XBY136" s="239"/>
      <c r="XBZ136" s="181"/>
      <c r="XCA136" s="181"/>
      <c r="XCB136" s="239"/>
      <c r="XCC136" s="181"/>
      <c r="XCD136" s="181"/>
      <c r="XCE136" s="239"/>
      <c r="XCF136" s="181"/>
      <c r="XCG136" s="181"/>
      <c r="XCH136" s="239"/>
      <c r="XCI136" s="181"/>
      <c r="XCJ136" s="181"/>
      <c r="XCK136" s="239"/>
      <c r="XCL136" s="181"/>
      <c r="XCM136" s="181"/>
      <c r="XCN136" s="239"/>
      <c r="XCO136" s="181"/>
      <c r="XCP136" s="181"/>
      <c r="XCQ136" s="239"/>
      <c r="XCR136" s="181"/>
      <c r="XCS136" s="181"/>
      <c r="XCT136" s="239"/>
      <c r="XCU136" s="181"/>
      <c r="XCV136" s="181"/>
      <c r="XCW136" s="239"/>
      <c r="XCX136" s="181"/>
      <c r="XCY136" s="181"/>
      <c r="XCZ136" s="239"/>
      <c r="XDA136" s="181"/>
      <c r="XDB136" s="181"/>
      <c r="XDC136" s="239"/>
      <c r="XDD136" s="181"/>
      <c r="XDE136" s="181"/>
      <c r="XDF136" s="239"/>
      <c r="XDG136" s="181"/>
      <c r="XDH136" s="181"/>
      <c r="XDI136" s="239"/>
      <c r="XDJ136" s="181"/>
      <c r="XDK136" s="181"/>
      <c r="XDL136" s="239"/>
      <c r="XDM136" s="181"/>
      <c r="XDN136" s="181"/>
      <c r="XDO136" s="239"/>
      <c r="XDP136" s="181"/>
      <c r="XDQ136" s="181"/>
      <c r="XDR136" s="239"/>
      <c r="XDS136" s="181"/>
      <c r="XDT136" s="181"/>
      <c r="XDU136" s="239"/>
      <c r="XDV136" s="181"/>
      <c r="XDW136" s="181"/>
      <c r="XDX136" s="239"/>
      <c r="XDY136" s="181"/>
      <c r="XDZ136" s="181"/>
      <c r="XEA136" s="239"/>
      <c r="XEB136" s="181"/>
      <c r="XEC136" s="181"/>
      <c r="XED136" s="239"/>
      <c r="XEE136" s="181"/>
      <c r="XEF136" s="181"/>
      <c r="XEG136" s="239"/>
      <c r="XEH136" s="181"/>
      <c r="XEI136" s="181"/>
      <c r="XEJ136" s="239"/>
      <c r="XEK136" s="181"/>
      <c r="XEL136" s="181"/>
      <c r="XEM136" s="239"/>
      <c r="XEN136" s="181"/>
      <c r="XEO136" s="181"/>
      <c r="XEP136" s="239"/>
      <c r="XEQ136" s="181"/>
      <c r="XER136" s="181"/>
      <c r="XES136" s="239"/>
      <c r="XET136" s="181"/>
      <c r="XEU136" s="181"/>
      <c r="XEV136" s="239"/>
      <c r="XEW136" s="181"/>
      <c r="XEX136" s="181"/>
      <c r="XEY136" s="239"/>
      <c r="XEZ136" s="181"/>
      <c r="XFA136" s="181"/>
      <c r="XFB136" s="239"/>
      <c r="XFC136" s="181"/>
      <c r="XFD136" s="181"/>
    </row>
    <row r="137" spans="2:16384" x14ac:dyDescent="0.25">
      <c r="C137" s="177">
        <v>42887</v>
      </c>
      <c r="D137" s="371">
        <v>0</v>
      </c>
      <c r="E137" s="371">
        <v>0</v>
      </c>
      <c r="F137" s="371">
        <v>0</v>
      </c>
      <c r="G137" s="371">
        <v>0</v>
      </c>
      <c r="H137" s="371">
        <v>0</v>
      </c>
      <c r="I137" s="371">
        <v>0</v>
      </c>
      <c r="J137" s="371">
        <v>1.6666666666666667</v>
      </c>
      <c r="K137" s="371">
        <v>31.666666666666664</v>
      </c>
      <c r="L137" s="371">
        <v>18.333333333333332</v>
      </c>
      <c r="M137" s="371">
        <v>6.666666666666667</v>
      </c>
      <c r="N137" s="371">
        <v>23.333333333333332</v>
      </c>
      <c r="O137" s="371">
        <v>0</v>
      </c>
      <c r="P137" s="371">
        <v>15</v>
      </c>
      <c r="Q137" s="371">
        <v>0</v>
      </c>
      <c r="R137" s="371">
        <v>3.3333333333333335</v>
      </c>
    </row>
    <row r="138" spans="2:16384" x14ac:dyDescent="0.25">
      <c r="C138" s="177"/>
      <c r="D138" s="367"/>
      <c r="E138" s="367"/>
      <c r="F138" s="367"/>
      <c r="G138" s="367"/>
      <c r="H138" s="367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</row>
    <row r="139" spans="2:16384" x14ac:dyDescent="0.25">
      <c r="C139" s="177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71"/>
      <c r="R139" s="371"/>
    </row>
    <row r="141" spans="2:16384" x14ac:dyDescent="0.25">
      <c r="B141" s="6" t="s">
        <v>40</v>
      </c>
    </row>
    <row r="142" spans="2:16384" x14ac:dyDescent="0.25">
      <c r="B142" s="6" t="s">
        <v>95</v>
      </c>
    </row>
    <row r="144" spans="2:16384" x14ac:dyDescent="0.25">
      <c r="B144" s="6" t="s">
        <v>45</v>
      </c>
      <c r="G144" s="6" t="s">
        <v>46</v>
      </c>
    </row>
    <row r="160" spans="10:10" x14ac:dyDescent="0.25">
      <c r="J160" s="240"/>
    </row>
    <row r="169" spans="5:5" x14ac:dyDescent="0.25">
      <c r="E169" s="6" t="s">
        <v>47</v>
      </c>
    </row>
    <row r="193" spans="2:6" x14ac:dyDescent="0.25">
      <c r="F193" s="155"/>
    </row>
    <row r="196" spans="2:6" x14ac:dyDescent="0.25">
      <c r="B196" s="155" t="s">
        <v>127</v>
      </c>
    </row>
  </sheetData>
  <mergeCells count="1">
    <mergeCell ref="F43:M43"/>
  </mergeCells>
  <pageMargins left="0.7" right="0.7" top="0.75" bottom="0.75" header="0.3" footer="0.3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7"/>
  <sheetViews>
    <sheetView view="pageBreakPreview" zoomScale="70" zoomScaleNormal="40" zoomScaleSheetLayoutView="70" workbookViewId="0">
      <pane xSplit="2" ySplit="8" topLeftCell="C46" activePane="bottomRight" state="frozen"/>
      <selection activeCell="P33" sqref="P33"/>
      <selection pane="topRight" activeCell="P33" sqref="P33"/>
      <selection pane="bottomLeft" activeCell="P33" sqref="P33"/>
      <selection pane="bottomRight" activeCell="P33" sqref="P33"/>
    </sheetView>
  </sheetViews>
  <sheetFormatPr baseColWidth="10" defaultRowHeight="15" x14ac:dyDescent="0.25"/>
  <cols>
    <col min="1" max="1" width="11.42578125" style="2" customWidth="1"/>
    <col min="2" max="2" width="15.85546875" style="2" bestFit="1" customWidth="1"/>
    <col min="3" max="3" width="10.85546875" style="2" bestFit="1" customWidth="1"/>
    <col min="4" max="4" width="11" style="2" bestFit="1" customWidth="1"/>
    <col min="5" max="5" width="11.28515625" style="2" bestFit="1" customWidth="1"/>
    <col min="6" max="6" width="14.5703125" style="2" bestFit="1" customWidth="1"/>
    <col min="7" max="7" width="15" style="2" bestFit="1" customWidth="1"/>
    <col min="8" max="8" width="17.28515625" style="2" bestFit="1" customWidth="1"/>
    <col min="9" max="9" width="14.7109375" style="2" bestFit="1" customWidth="1"/>
    <col min="10" max="10" width="15.140625" style="2" bestFit="1" customWidth="1"/>
    <col min="11" max="11" width="28.28515625" style="2" bestFit="1" customWidth="1"/>
    <col min="12" max="12" width="19.42578125" style="2" bestFit="1" customWidth="1"/>
    <col min="13" max="13" width="13.7109375" style="2" customWidth="1"/>
    <col min="14" max="16384" width="11.42578125" style="2"/>
  </cols>
  <sheetData>
    <row r="1" spans="1:16384" x14ac:dyDescent="0.25">
      <c r="A1" s="2">
        <v>100</v>
      </c>
    </row>
    <row r="2" spans="1:16384" x14ac:dyDescent="0.25">
      <c r="B2" s="11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6384" x14ac:dyDescent="0.25">
      <c r="B3" s="381" t="s">
        <v>96</v>
      </c>
      <c r="C3" s="381"/>
      <c r="D3" s="381"/>
      <c r="E3" s="381"/>
      <c r="F3" s="381"/>
      <c r="G3" s="381"/>
      <c r="H3" s="381"/>
      <c r="I3" s="381"/>
    </row>
    <row r="4" spans="1:16384" ht="15" customHeight="1" x14ac:dyDescent="0.25">
      <c r="C4" s="2" t="s">
        <v>97</v>
      </c>
    </row>
    <row r="5" spans="1:16384" ht="80.25" customHeight="1" x14ac:dyDescent="0.25"/>
    <row r="7" spans="1:16384" x14ac:dyDescent="0.25">
      <c r="B7" s="184" t="s">
        <v>0</v>
      </c>
    </row>
    <row r="8" spans="1:16384" x14ac:dyDescent="0.25">
      <c r="C8" s="248" t="s">
        <v>6</v>
      </c>
      <c r="D8" s="248" t="s">
        <v>7</v>
      </c>
      <c r="E8" s="248" t="s">
        <v>8</v>
      </c>
      <c r="F8" s="248" t="s">
        <v>9</v>
      </c>
      <c r="G8" s="248" t="s">
        <v>10</v>
      </c>
      <c r="H8" s="248" t="s">
        <v>12</v>
      </c>
      <c r="I8" s="248" t="s">
        <v>11</v>
      </c>
      <c r="J8" s="248" t="s">
        <v>13</v>
      </c>
      <c r="K8" s="248" t="s">
        <v>121</v>
      </c>
      <c r="L8" s="248" t="s">
        <v>14</v>
      </c>
      <c r="M8" s="248" t="s">
        <v>15</v>
      </c>
      <c r="P8" s="248"/>
    </row>
    <row r="9" spans="1:16384" x14ac:dyDescent="0.25">
      <c r="B9" s="185">
        <v>39539</v>
      </c>
      <c r="C9" s="186">
        <v>71.428571428571431</v>
      </c>
      <c r="D9" s="186">
        <v>42.857142857142854</v>
      </c>
      <c r="E9" s="186">
        <v>57.142857142857139</v>
      </c>
      <c r="F9" s="186">
        <v>71.428571428571431</v>
      </c>
      <c r="G9" s="186">
        <v>-71.428571428571431</v>
      </c>
      <c r="H9" s="186">
        <v>71.428571428571431</v>
      </c>
      <c r="I9" s="186">
        <v>-42.857142857142854</v>
      </c>
      <c r="J9" s="186">
        <v>42.857142857142854</v>
      </c>
      <c r="K9" s="186">
        <v>-28.571428571428569</v>
      </c>
      <c r="L9" s="186">
        <v>14.285714285714285</v>
      </c>
      <c r="M9" s="186">
        <v>-14.285714285714285</v>
      </c>
      <c r="P9" s="18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 s="8" customFormat="1" x14ac:dyDescent="0.25">
      <c r="B10" s="11">
        <v>39630</v>
      </c>
      <c r="C10" s="188">
        <v>46.666666666666664</v>
      </c>
      <c r="D10" s="188">
        <v>46.666666666666664</v>
      </c>
      <c r="E10" s="188">
        <v>60</v>
      </c>
      <c r="F10" s="188">
        <v>13.333333333333334</v>
      </c>
      <c r="G10" s="188">
        <v>-6.666666666666667</v>
      </c>
      <c r="H10" s="188">
        <v>73.333333333333329</v>
      </c>
      <c r="I10" s="188">
        <v>-20</v>
      </c>
      <c r="J10" s="188">
        <v>46.666666666666664</v>
      </c>
      <c r="K10" s="188">
        <v>13.333333333333334</v>
      </c>
      <c r="L10" s="188">
        <v>26.666666666666668</v>
      </c>
      <c r="M10" s="188">
        <v>-6.666666666666667</v>
      </c>
      <c r="P10" s="18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x14ac:dyDescent="0.25">
      <c r="B11" s="11">
        <v>39722</v>
      </c>
      <c r="C11" s="188">
        <v>76.470588235294116</v>
      </c>
      <c r="D11" s="188">
        <v>88.235294117647058</v>
      </c>
      <c r="E11" s="188">
        <v>58.82352941176471</v>
      </c>
      <c r="F11" s="188">
        <v>5.8823529411764701</v>
      </c>
      <c r="G11" s="188">
        <v>-41.17647058823529</v>
      </c>
      <c r="H11" s="188">
        <v>82.35294117647058</v>
      </c>
      <c r="I11" s="188">
        <v>-17.647058823529413</v>
      </c>
      <c r="J11" s="188">
        <v>52.941176470588239</v>
      </c>
      <c r="K11" s="188">
        <v>-17.647058823529413</v>
      </c>
      <c r="L11" s="188">
        <v>29.411764705882355</v>
      </c>
      <c r="M11" s="188">
        <v>5.8823529411764701</v>
      </c>
      <c r="P11" s="189"/>
    </row>
    <row r="12" spans="1:16384" x14ac:dyDescent="0.25">
      <c r="B12" s="11">
        <v>39783</v>
      </c>
      <c r="C12" s="188">
        <v>57.142857142857139</v>
      </c>
      <c r="D12" s="188">
        <v>50</v>
      </c>
      <c r="E12" s="188">
        <v>57.142857142857139</v>
      </c>
      <c r="F12" s="188">
        <v>0</v>
      </c>
      <c r="G12" s="188">
        <v>-28.571428571428569</v>
      </c>
      <c r="H12" s="188">
        <v>64.285714285714292</v>
      </c>
      <c r="I12" s="188">
        <v>-7.1428571428571423</v>
      </c>
      <c r="J12" s="188">
        <v>7.1428571428571423</v>
      </c>
      <c r="K12" s="188">
        <v>-21.428571428571427</v>
      </c>
      <c r="L12" s="188">
        <v>0</v>
      </c>
      <c r="M12" s="188">
        <v>0</v>
      </c>
      <c r="P12" s="189"/>
    </row>
    <row r="13" spans="1:16384" x14ac:dyDescent="0.25">
      <c r="B13" s="11">
        <v>39873</v>
      </c>
      <c r="C13" s="188">
        <v>55.555555555555557</v>
      </c>
      <c r="D13" s="188">
        <v>50</v>
      </c>
      <c r="E13" s="188">
        <v>44.444444444444443</v>
      </c>
      <c r="F13" s="188">
        <v>-27.777777777777779</v>
      </c>
      <c r="G13" s="188">
        <v>-27.777777777777779</v>
      </c>
      <c r="H13" s="188">
        <v>38.888888888888893</v>
      </c>
      <c r="I13" s="188">
        <v>-5.5555555555555554</v>
      </c>
      <c r="J13" s="188">
        <v>-5.5555555555555554</v>
      </c>
      <c r="K13" s="188">
        <v>-11.111111111111111</v>
      </c>
      <c r="L13" s="188">
        <v>-22.222222222222221</v>
      </c>
      <c r="M13" s="188">
        <v>-5.5555555555555554</v>
      </c>
      <c r="P13" s="189"/>
    </row>
    <row r="14" spans="1:16384" x14ac:dyDescent="0.25">
      <c r="B14" s="11">
        <v>39965</v>
      </c>
      <c r="C14" s="188">
        <v>63.157894736842103</v>
      </c>
      <c r="D14" s="188">
        <v>63.157894736842103</v>
      </c>
      <c r="E14" s="188">
        <v>36.84210526315789</v>
      </c>
      <c r="F14" s="188">
        <v>10.526315789473683</v>
      </c>
      <c r="G14" s="188">
        <v>-31.578947368421051</v>
      </c>
      <c r="H14" s="188">
        <v>52.631578947368418</v>
      </c>
      <c r="I14" s="188">
        <v>21.052631578947366</v>
      </c>
      <c r="J14" s="188">
        <v>21.052631578947366</v>
      </c>
      <c r="K14" s="188">
        <v>-10.526315789473683</v>
      </c>
      <c r="L14" s="188">
        <v>-5.2631578947368416</v>
      </c>
      <c r="M14" s="188">
        <v>5.2631578947368416</v>
      </c>
      <c r="P14" s="189"/>
    </row>
    <row r="15" spans="1:16384" x14ac:dyDescent="0.25">
      <c r="B15" s="11">
        <v>40057</v>
      </c>
      <c r="C15" s="188">
        <v>66.666666666666657</v>
      </c>
      <c r="D15" s="188">
        <v>77.777777777777786</v>
      </c>
      <c r="E15" s="188">
        <v>66.666666666666657</v>
      </c>
      <c r="F15" s="188">
        <v>50</v>
      </c>
      <c r="G15" s="188">
        <v>-33.333333333333329</v>
      </c>
      <c r="H15" s="188">
        <v>55.555555555555557</v>
      </c>
      <c r="I15" s="188">
        <v>5.5555555555555554</v>
      </c>
      <c r="J15" s="188">
        <v>16.666666666666664</v>
      </c>
      <c r="K15" s="188">
        <v>5.5555555555555554</v>
      </c>
      <c r="L15" s="188">
        <v>44.444444444444443</v>
      </c>
      <c r="M15" s="188">
        <v>0</v>
      </c>
      <c r="P15" s="183"/>
    </row>
    <row r="16" spans="1:16384" x14ac:dyDescent="0.25">
      <c r="B16" s="11">
        <v>40148</v>
      </c>
      <c r="C16" s="188">
        <v>47.058823529411761</v>
      </c>
      <c r="D16" s="188">
        <v>58.82352941176471</v>
      </c>
      <c r="E16" s="188">
        <v>41.17647058823529</v>
      </c>
      <c r="F16" s="188">
        <v>29.411764705882355</v>
      </c>
      <c r="G16" s="188">
        <v>-52.941176470588239</v>
      </c>
      <c r="H16" s="188">
        <v>41.17647058823529</v>
      </c>
      <c r="I16" s="188">
        <v>0</v>
      </c>
      <c r="J16" s="188">
        <v>17.647058823529413</v>
      </c>
      <c r="K16" s="188">
        <v>35.294117647058826</v>
      </c>
      <c r="L16" s="188">
        <v>29.411764705882355</v>
      </c>
      <c r="M16" s="188">
        <v>-5.8823529411764701</v>
      </c>
      <c r="P16" s="189"/>
    </row>
    <row r="17" spans="2:16" x14ac:dyDescent="0.25">
      <c r="B17" s="11">
        <v>40238</v>
      </c>
      <c r="C17" s="188">
        <v>72.222222222222214</v>
      </c>
      <c r="D17" s="188">
        <v>55.555555555555557</v>
      </c>
      <c r="E17" s="188">
        <v>50</v>
      </c>
      <c r="F17" s="188">
        <v>33.333333333333329</v>
      </c>
      <c r="G17" s="188">
        <v>-55.555555555555557</v>
      </c>
      <c r="H17" s="188">
        <v>72.222222222222214</v>
      </c>
      <c r="I17" s="188">
        <v>-5.5555555555555554</v>
      </c>
      <c r="J17" s="188">
        <v>33.333333333333329</v>
      </c>
      <c r="K17" s="188">
        <v>16.666666666666664</v>
      </c>
      <c r="L17" s="188">
        <v>33.333333333333329</v>
      </c>
      <c r="M17" s="188">
        <v>0</v>
      </c>
      <c r="P17" s="189"/>
    </row>
    <row r="18" spans="2:16" x14ac:dyDescent="0.25">
      <c r="B18" s="11">
        <v>40330</v>
      </c>
      <c r="C18" s="188">
        <v>88.888888888888886</v>
      </c>
      <c r="D18" s="188">
        <v>100</v>
      </c>
      <c r="E18" s="188">
        <v>66.666666666666657</v>
      </c>
      <c r="F18" s="188">
        <v>66.666666666666657</v>
      </c>
      <c r="G18" s="188">
        <v>-22.222222222222221</v>
      </c>
      <c r="H18" s="188">
        <v>77.777777777777786</v>
      </c>
      <c r="I18" s="188">
        <v>5.5555555555555554</v>
      </c>
      <c r="J18" s="188">
        <v>44.444444444444443</v>
      </c>
      <c r="K18" s="188">
        <v>27.777777777777779</v>
      </c>
      <c r="L18" s="188">
        <v>55.555555555555557</v>
      </c>
      <c r="M18" s="188">
        <v>11.111111111111111</v>
      </c>
      <c r="P18" s="183"/>
    </row>
    <row r="19" spans="2:16" x14ac:dyDescent="0.25">
      <c r="B19" s="11">
        <v>40422</v>
      </c>
      <c r="C19" s="188">
        <v>84.210526315789465</v>
      </c>
      <c r="D19" s="188">
        <v>78.94736842105263</v>
      </c>
      <c r="E19" s="188">
        <v>78.94736842105263</v>
      </c>
      <c r="F19" s="188">
        <v>63.157894736842103</v>
      </c>
      <c r="G19" s="188">
        <v>-21.052631578947366</v>
      </c>
      <c r="H19" s="188">
        <v>68.421052631578945</v>
      </c>
      <c r="I19" s="188">
        <v>5.2631578947368416</v>
      </c>
      <c r="J19" s="188">
        <v>57.894736842105267</v>
      </c>
      <c r="K19" s="188">
        <v>21.052631578947366</v>
      </c>
      <c r="L19" s="188">
        <v>57.894736842105267</v>
      </c>
      <c r="M19" s="188">
        <v>0</v>
      </c>
      <c r="P19" s="183"/>
    </row>
    <row r="20" spans="2:16" x14ac:dyDescent="0.25">
      <c r="B20" s="11">
        <v>40513</v>
      </c>
      <c r="C20" s="188">
        <v>64.705882352941174</v>
      </c>
      <c r="D20" s="188">
        <v>82.35294117647058</v>
      </c>
      <c r="E20" s="188">
        <v>88.235294117647058</v>
      </c>
      <c r="F20" s="188">
        <v>64.705882352941174</v>
      </c>
      <c r="G20" s="188">
        <v>-52.941176470588239</v>
      </c>
      <c r="H20" s="188">
        <v>58.82352941176471</v>
      </c>
      <c r="I20" s="188">
        <v>-11.76470588235294</v>
      </c>
      <c r="J20" s="188">
        <v>35.294117647058826</v>
      </c>
      <c r="K20" s="188">
        <v>23.52941176470588</v>
      </c>
      <c r="L20" s="188">
        <v>88.235294117647058</v>
      </c>
      <c r="M20" s="188">
        <v>5.8823529411764701</v>
      </c>
      <c r="P20" s="183"/>
    </row>
    <row r="21" spans="2:16" x14ac:dyDescent="0.25">
      <c r="B21" s="11">
        <v>40603</v>
      </c>
      <c r="C21" s="188">
        <v>78.94736842105263</v>
      </c>
      <c r="D21" s="188">
        <v>78.94736842105263</v>
      </c>
      <c r="E21" s="188">
        <v>63.157894736842103</v>
      </c>
      <c r="F21" s="188">
        <v>78.94736842105263</v>
      </c>
      <c r="G21" s="188">
        <v>-5.2631578947368416</v>
      </c>
      <c r="H21" s="188">
        <v>57.894736842105267</v>
      </c>
      <c r="I21" s="188">
        <v>21.052631578947366</v>
      </c>
      <c r="J21" s="188">
        <v>57.894736842105267</v>
      </c>
      <c r="K21" s="188">
        <v>15.789473684210526</v>
      </c>
      <c r="L21" s="188">
        <v>57.894736842105267</v>
      </c>
      <c r="M21" s="188">
        <v>10.526315789473683</v>
      </c>
      <c r="P21" s="183"/>
    </row>
    <row r="22" spans="2:16" x14ac:dyDescent="0.25">
      <c r="B22" s="11">
        <v>40695</v>
      </c>
      <c r="C22" s="188">
        <v>77.777777777777786</v>
      </c>
      <c r="D22" s="188">
        <v>55.555555555555557</v>
      </c>
      <c r="E22" s="188">
        <v>55.555555555555557</v>
      </c>
      <c r="F22" s="188">
        <v>83.333333333333343</v>
      </c>
      <c r="G22" s="188">
        <v>-27.777777777777779</v>
      </c>
      <c r="H22" s="188">
        <v>61.111111111111114</v>
      </c>
      <c r="I22" s="188">
        <v>22.222222222222221</v>
      </c>
      <c r="J22" s="188">
        <v>66.666666666666657</v>
      </c>
      <c r="K22" s="188">
        <v>22.222222222222221</v>
      </c>
      <c r="L22" s="188">
        <v>44.444444444444443</v>
      </c>
      <c r="M22" s="188">
        <v>0</v>
      </c>
      <c r="P22" s="183"/>
    </row>
    <row r="23" spans="2:16" x14ac:dyDescent="0.25">
      <c r="B23" s="11">
        <v>40787</v>
      </c>
      <c r="C23" s="188">
        <v>76.19047619047619</v>
      </c>
      <c r="D23" s="188">
        <v>71.428571428571431</v>
      </c>
      <c r="E23" s="188">
        <v>52.380952380952387</v>
      </c>
      <c r="F23" s="188">
        <v>61.904761904761905</v>
      </c>
      <c r="G23" s="188">
        <v>-28.571428571428569</v>
      </c>
      <c r="H23" s="188">
        <v>52.380952380952387</v>
      </c>
      <c r="I23" s="188">
        <v>-9.5238095238095237</v>
      </c>
      <c r="J23" s="188">
        <v>52.380952380952387</v>
      </c>
      <c r="K23" s="188">
        <v>4.7619047619047619</v>
      </c>
      <c r="L23" s="188">
        <v>61.904761904761905</v>
      </c>
      <c r="M23" s="188">
        <v>0</v>
      </c>
      <c r="P23" s="183"/>
    </row>
    <row r="24" spans="2:16" x14ac:dyDescent="0.25">
      <c r="B24" s="11">
        <v>40878</v>
      </c>
      <c r="C24" s="188">
        <v>71.428571428571431</v>
      </c>
      <c r="D24" s="188">
        <v>61.904761904761905</v>
      </c>
      <c r="E24" s="188">
        <v>71.428571428571431</v>
      </c>
      <c r="F24" s="188">
        <v>57.142857142857139</v>
      </c>
      <c r="G24" s="188">
        <v>-47.619047619047613</v>
      </c>
      <c r="H24" s="188">
        <v>61.904761904761905</v>
      </c>
      <c r="I24" s="188">
        <v>4.7619047619047619</v>
      </c>
      <c r="J24" s="188">
        <v>52.380952380952387</v>
      </c>
      <c r="K24" s="188">
        <v>19.047619047619047</v>
      </c>
      <c r="L24" s="188">
        <v>52.380952380952387</v>
      </c>
      <c r="M24" s="188">
        <v>0</v>
      </c>
      <c r="P24" s="183"/>
    </row>
    <row r="25" spans="2:16" x14ac:dyDescent="0.25">
      <c r="B25" s="11">
        <v>40969</v>
      </c>
      <c r="C25" s="188">
        <v>90.476190476190482</v>
      </c>
      <c r="D25" s="188">
        <v>76.19047619047619</v>
      </c>
      <c r="E25" s="188">
        <v>66.666666666666657</v>
      </c>
      <c r="F25" s="188">
        <v>47.619047619047613</v>
      </c>
      <c r="G25" s="188">
        <v>-23.809523809523807</v>
      </c>
      <c r="H25" s="188">
        <v>76</v>
      </c>
      <c r="I25" s="188">
        <v>28.999999999999996</v>
      </c>
      <c r="J25" s="188">
        <v>42.857142857142854</v>
      </c>
      <c r="K25" s="188">
        <v>0</v>
      </c>
      <c r="L25" s="188">
        <v>57.142857142857139</v>
      </c>
      <c r="M25" s="188">
        <v>0</v>
      </c>
      <c r="P25" s="183"/>
    </row>
    <row r="26" spans="2:16" x14ac:dyDescent="0.25">
      <c r="B26" s="11">
        <v>41061</v>
      </c>
      <c r="C26" s="188">
        <v>65</v>
      </c>
      <c r="D26" s="188">
        <v>75</v>
      </c>
      <c r="E26" s="188">
        <v>35</v>
      </c>
      <c r="F26" s="188">
        <v>65</v>
      </c>
      <c r="G26" s="188">
        <v>-55.000000000000007</v>
      </c>
      <c r="H26" s="188">
        <v>55.000000000000007</v>
      </c>
      <c r="I26" s="188">
        <v>45</v>
      </c>
      <c r="J26" s="188">
        <v>50</v>
      </c>
      <c r="K26" s="188">
        <v>35</v>
      </c>
      <c r="L26" s="188">
        <v>35</v>
      </c>
      <c r="M26" s="188">
        <v>0</v>
      </c>
      <c r="P26" s="183"/>
    </row>
    <row r="27" spans="2:16" x14ac:dyDescent="0.25">
      <c r="B27" s="11">
        <v>41153</v>
      </c>
      <c r="C27" s="188">
        <v>85.714285714285708</v>
      </c>
      <c r="D27" s="188">
        <v>85.714285714285708</v>
      </c>
      <c r="E27" s="188">
        <v>76.19047619047619</v>
      </c>
      <c r="F27" s="188">
        <v>66.666666666666657</v>
      </c>
      <c r="G27" s="188">
        <v>-52.380952380952387</v>
      </c>
      <c r="H27" s="188">
        <v>61.904761904761905</v>
      </c>
      <c r="I27" s="188">
        <v>23.809523809523807</v>
      </c>
      <c r="J27" s="188">
        <v>57.142857142857139</v>
      </c>
      <c r="K27" s="188">
        <v>0</v>
      </c>
      <c r="L27" s="188">
        <v>61.904761904761905</v>
      </c>
      <c r="M27" s="188">
        <v>0</v>
      </c>
      <c r="P27" s="190"/>
    </row>
    <row r="28" spans="2:16" x14ac:dyDescent="0.25">
      <c r="B28" s="11">
        <v>41244</v>
      </c>
      <c r="C28" s="188">
        <v>65.217391304347828</v>
      </c>
      <c r="D28" s="188">
        <v>69.565217391304344</v>
      </c>
      <c r="E28" s="188">
        <v>43.478260869565219</v>
      </c>
      <c r="F28" s="188">
        <v>47.826086956521742</v>
      </c>
      <c r="G28" s="188">
        <v>-69.565217391304344</v>
      </c>
      <c r="H28" s="188">
        <v>39.130434782608695</v>
      </c>
      <c r="I28" s="188">
        <v>13.043478260869565</v>
      </c>
      <c r="J28" s="188">
        <v>34.782608695652172</v>
      </c>
      <c r="K28" s="188">
        <v>-21.739130434782609</v>
      </c>
      <c r="L28" s="188">
        <v>52.173913043478258</v>
      </c>
      <c r="M28" s="188">
        <v>0</v>
      </c>
      <c r="P28" s="190"/>
    </row>
    <row r="29" spans="2:16" x14ac:dyDescent="0.25">
      <c r="B29" s="11">
        <v>41334</v>
      </c>
      <c r="C29" s="188">
        <v>36.363636363636367</v>
      </c>
      <c r="D29" s="188">
        <v>52.380952380952387</v>
      </c>
      <c r="E29" s="188">
        <v>57.142857142857139</v>
      </c>
      <c r="F29" s="188">
        <v>31.818181818181817</v>
      </c>
      <c r="G29" s="188">
        <v>-45.454545454545453</v>
      </c>
      <c r="H29" s="188">
        <v>31.818181818181817</v>
      </c>
      <c r="I29" s="188">
        <v>-9.0909090909090917</v>
      </c>
      <c r="J29" s="188">
        <v>36.363636363636367</v>
      </c>
      <c r="K29" s="188">
        <v>-9.0909090909090917</v>
      </c>
      <c r="L29" s="188">
        <v>36.363636363636367</v>
      </c>
      <c r="M29" s="188">
        <v>0</v>
      </c>
      <c r="P29" s="190"/>
    </row>
    <row r="30" spans="2:16" x14ac:dyDescent="0.25">
      <c r="B30" s="11">
        <v>41426</v>
      </c>
      <c r="C30" s="188">
        <v>73.68421052631578</v>
      </c>
      <c r="D30" s="188">
        <v>68.421052631578945</v>
      </c>
      <c r="E30" s="188">
        <v>61.111111111111114</v>
      </c>
      <c r="F30" s="188">
        <v>47.368421052631575</v>
      </c>
      <c r="G30" s="188">
        <v>-47.368421052631575</v>
      </c>
      <c r="H30" s="188">
        <v>68.421052631578945</v>
      </c>
      <c r="I30" s="188">
        <v>10.526315789473683</v>
      </c>
      <c r="J30" s="188">
        <v>36.84210526315789</v>
      </c>
      <c r="K30" s="188">
        <v>5.2631578947368416</v>
      </c>
      <c r="L30" s="188">
        <v>42.105263157894733</v>
      </c>
      <c r="M30" s="188">
        <v>100</v>
      </c>
    </row>
    <row r="31" spans="2:16" x14ac:dyDescent="0.25">
      <c r="B31" s="11">
        <v>41518</v>
      </c>
      <c r="C31" s="188">
        <v>66.666666666666657</v>
      </c>
      <c r="D31" s="188">
        <v>76.19047619047619</v>
      </c>
      <c r="E31" s="188">
        <v>47.619047619047613</v>
      </c>
      <c r="F31" s="188">
        <v>38.095238095238095</v>
      </c>
      <c r="G31" s="188">
        <v>-61.904761904761905</v>
      </c>
      <c r="H31" s="188">
        <v>47.619047619047613</v>
      </c>
      <c r="I31" s="188">
        <v>14.285714285714285</v>
      </c>
      <c r="J31" s="188">
        <v>50</v>
      </c>
      <c r="K31" s="188">
        <v>9.5238095238095237</v>
      </c>
      <c r="L31" s="188">
        <v>42.857142857142854</v>
      </c>
      <c r="M31" s="188">
        <v>0</v>
      </c>
    </row>
    <row r="32" spans="2:16" x14ac:dyDescent="0.25">
      <c r="B32" s="11">
        <v>41609</v>
      </c>
      <c r="C32" s="188">
        <v>77.777777777777786</v>
      </c>
      <c r="D32" s="188">
        <v>72.222222222222214</v>
      </c>
      <c r="E32" s="188">
        <v>50</v>
      </c>
      <c r="F32" s="188">
        <v>44.444444444444443</v>
      </c>
      <c r="G32" s="188">
        <v>-61.111111111111114</v>
      </c>
      <c r="H32" s="188">
        <v>50</v>
      </c>
      <c r="I32" s="188">
        <v>38.888888888888893</v>
      </c>
      <c r="J32" s="188">
        <v>44.444444444444443</v>
      </c>
      <c r="K32" s="188">
        <v>23.52941176470588</v>
      </c>
      <c r="L32" s="188">
        <v>47.058823529411761</v>
      </c>
      <c r="M32" s="188">
        <v>0</v>
      </c>
    </row>
    <row r="33" spans="2:14" x14ac:dyDescent="0.25">
      <c r="B33" s="11">
        <v>41699</v>
      </c>
      <c r="C33" s="188">
        <v>68.421052631578945</v>
      </c>
      <c r="D33" s="188">
        <v>73.68421052631578</v>
      </c>
      <c r="E33" s="188">
        <v>78.94736842105263</v>
      </c>
      <c r="F33" s="188">
        <v>57.894736842105267</v>
      </c>
      <c r="G33" s="188">
        <v>-36.84210526315789</v>
      </c>
      <c r="H33" s="188">
        <v>68.421052631578945</v>
      </c>
      <c r="I33" s="188">
        <v>44.444444444444443</v>
      </c>
      <c r="J33" s="188">
        <v>52.631578947368418</v>
      </c>
      <c r="K33" s="188">
        <v>10.526315789473683</v>
      </c>
      <c r="L33" s="188">
        <v>47.368421052631575</v>
      </c>
      <c r="M33" s="188">
        <v>0</v>
      </c>
      <c r="N33" s="190"/>
    </row>
    <row r="34" spans="2:14" x14ac:dyDescent="0.25">
      <c r="B34" s="11">
        <v>41791</v>
      </c>
      <c r="C34" s="188">
        <v>61.111111111111114</v>
      </c>
      <c r="D34" s="188">
        <v>72.222222222222214</v>
      </c>
      <c r="E34" s="188">
        <v>66.666666666666657</v>
      </c>
      <c r="F34" s="188">
        <v>61.111111111111114</v>
      </c>
      <c r="G34" s="188">
        <v>-22.222222222222221</v>
      </c>
      <c r="H34" s="188">
        <v>66.666666666666657</v>
      </c>
      <c r="I34" s="188">
        <v>22.222222222222221</v>
      </c>
      <c r="J34" s="188">
        <v>38.888888888888893</v>
      </c>
      <c r="K34" s="188">
        <v>5.5555555555555554</v>
      </c>
      <c r="L34" s="188">
        <v>44.444444444444443</v>
      </c>
      <c r="M34" s="188">
        <v>0</v>
      </c>
    </row>
    <row r="35" spans="2:14" x14ac:dyDescent="0.25">
      <c r="B35" s="11">
        <v>41883</v>
      </c>
      <c r="C35" s="188">
        <v>62.5</v>
      </c>
      <c r="D35" s="188">
        <v>81.25</v>
      </c>
      <c r="E35" s="188">
        <v>43.75</v>
      </c>
      <c r="F35" s="188">
        <v>50</v>
      </c>
      <c r="G35" s="188">
        <v>-37.5</v>
      </c>
      <c r="H35" s="188">
        <v>56.25</v>
      </c>
      <c r="I35" s="188">
        <v>37.5</v>
      </c>
      <c r="J35" s="188">
        <v>50</v>
      </c>
      <c r="K35" s="188">
        <v>26.666666666666668</v>
      </c>
      <c r="L35" s="188">
        <v>56.25</v>
      </c>
      <c r="M35" s="188">
        <v>100</v>
      </c>
    </row>
    <row r="36" spans="2:14" x14ac:dyDescent="0.25">
      <c r="B36" s="11">
        <v>41974</v>
      </c>
      <c r="C36" s="188">
        <v>46.153846153846153</v>
      </c>
      <c r="D36" s="188">
        <v>61.53846153846154</v>
      </c>
      <c r="E36" s="188">
        <v>38.461538461538467</v>
      </c>
      <c r="F36" s="188">
        <v>61.53846153846154</v>
      </c>
      <c r="G36" s="188">
        <v>-69.230769230769226</v>
      </c>
      <c r="H36" s="188">
        <v>46.153846153846153</v>
      </c>
      <c r="I36" s="188">
        <v>69.230769230769226</v>
      </c>
      <c r="J36" s="188">
        <v>46.153846153846153</v>
      </c>
      <c r="K36" s="188">
        <v>15.384615384615385</v>
      </c>
      <c r="L36" s="188">
        <v>53.846153846153847</v>
      </c>
      <c r="M36" s="188">
        <v>0</v>
      </c>
    </row>
    <row r="37" spans="2:14" x14ac:dyDescent="0.25">
      <c r="B37" s="11">
        <v>42064</v>
      </c>
      <c r="C37" s="147">
        <v>78.571428571428569</v>
      </c>
      <c r="D37" s="147">
        <v>71.428571428571431</v>
      </c>
      <c r="E37" s="147">
        <v>64.285714285714292</v>
      </c>
      <c r="F37" s="147">
        <v>71.428571428571431</v>
      </c>
      <c r="G37" s="147">
        <v>-85.714285714285708</v>
      </c>
      <c r="H37" s="147">
        <v>57.142857142857139</v>
      </c>
      <c r="I37" s="147">
        <v>85.714285714285708</v>
      </c>
      <c r="J37" s="147">
        <v>14.285714285714285</v>
      </c>
      <c r="K37" s="147">
        <v>50</v>
      </c>
      <c r="L37" s="147">
        <v>57.142857142857139</v>
      </c>
      <c r="M37" s="147">
        <v>0</v>
      </c>
    </row>
    <row r="38" spans="2:14" x14ac:dyDescent="0.25">
      <c r="B38" s="11">
        <v>42156</v>
      </c>
      <c r="C38" s="147">
        <v>82.35294117647058</v>
      </c>
      <c r="D38" s="147">
        <v>70.588235294117652</v>
      </c>
      <c r="E38" s="147">
        <v>58.82352941176471</v>
      </c>
      <c r="F38" s="147">
        <v>82.35294117647058</v>
      </c>
      <c r="G38" s="147">
        <v>-64.705882352941174</v>
      </c>
      <c r="H38" s="147">
        <v>58.82352941176471</v>
      </c>
      <c r="I38" s="147">
        <v>52.941176470588239</v>
      </c>
      <c r="J38" s="147">
        <v>23.52941176470588</v>
      </c>
      <c r="K38" s="147">
        <v>35.294117647058826</v>
      </c>
      <c r="L38" s="147">
        <v>70.588235294117652</v>
      </c>
      <c r="M38" s="147">
        <v>0</v>
      </c>
    </row>
    <row r="39" spans="2:14" x14ac:dyDescent="0.25">
      <c r="B39" s="11">
        <v>42248</v>
      </c>
      <c r="C39" s="147">
        <v>46.153846153846153</v>
      </c>
      <c r="D39" s="147">
        <v>50</v>
      </c>
      <c r="E39" s="147">
        <v>78.571428571428569</v>
      </c>
      <c r="F39" s="147">
        <v>35.714285714285715</v>
      </c>
      <c r="G39" s="147">
        <v>-21.428571428571427</v>
      </c>
      <c r="H39" s="147">
        <v>50</v>
      </c>
      <c r="I39" s="147">
        <v>57.142857142857139</v>
      </c>
      <c r="J39" s="147">
        <v>-14.285714285714285</v>
      </c>
      <c r="K39" s="147">
        <v>50</v>
      </c>
      <c r="L39" s="147">
        <v>42.857142857142854</v>
      </c>
      <c r="M39" s="147">
        <v>0</v>
      </c>
    </row>
    <row r="40" spans="2:14" x14ac:dyDescent="0.25">
      <c r="B40" s="11">
        <v>42339</v>
      </c>
      <c r="C40" s="147">
        <v>40</v>
      </c>
      <c r="D40" s="147">
        <v>33.333333333333329</v>
      </c>
      <c r="E40" s="147">
        <v>53.333333333333336</v>
      </c>
      <c r="F40" s="147">
        <v>13.333333333333334</v>
      </c>
      <c r="G40" s="147">
        <v>-66.666666666666657</v>
      </c>
      <c r="H40" s="147">
        <v>20</v>
      </c>
      <c r="I40" s="147">
        <v>57.142857142857139</v>
      </c>
      <c r="J40" s="147">
        <v>-60</v>
      </c>
      <c r="K40" s="147">
        <v>13.333333333333334</v>
      </c>
      <c r="L40" s="147">
        <v>40</v>
      </c>
      <c r="M40" s="147">
        <v>0</v>
      </c>
    </row>
    <row r="41" spans="2:14" x14ac:dyDescent="0.25">
      <c r="B41" s="11">
        <v>42430</v>
      </c>
      <c r="C41" s="147">
        <v>56.25</v>
      </c>
      <c r="D41" s="147">
        <v>43.75</v>
      </c>
      <c r="E41" s="147">
        <v>50</v>
      </c>
      <c r="F41" s="147">
        <v>6.25</v>
      </c>
      <c r="G41" s="147">
        <v>-50</v>
      </c>
      <c r="H41" s="147">
        <v>18.75</v>
      </c>
      <c r="I41" s="147">
        <v>25</v>
      </c>
      <c r="J41" s="147">
        <v>-6.25</v>
      </c>
      <c r="K41" s="147">
        <v>-37.5</v>
      </c>
      <c r="L41" s="147">
        <v>31.25</v>
      </c>
      <c r="M41" s="147">
        <v>0</v>
      </c>
    </row>
    <row r="42" spans="2:14" x14ac:dyDescent="0.25">
      <c r="B42" s="11">
        <v>42522</v>
      </c>
      <c r="C42" s="147">
        <v>50</v>
      </c>
      <c r="D42" s="147">
        <v>50</v>
      </c>
      <c r="E42" s="147">
        <v>55.555555555555557</v>
      </c>
      <c r="F42" s="147">
        <v>0</v>
      </c>
      <c r="G42" s="147">
        <v>-77.777777777777786</v>
      </c>
      <c r="H42" s="147">
        <v>33.333333333333329</v>
      </c>
      <c r="I42" s="147">
        <v>27.777777777777779</v>
      </c>
      <c r="J42" s="147">
        <v>-44.444444444444443</v>
      </c>
      <c r="K42" s="147">
        <v>-94.444444444444443</v>
      </c>
      <c r="L42" s="147">
        <v>38.888888888888893</v>
      </c>
      <c r="M42" s="147">
        <v>0</v>
      </c>
    </row>
    <row r="43" spans="2:14" x14ac:dyDescent="0.25">
      <c r="B43" s="11">
        <v>42614</v>
      </c>
      <c r="C43" s="147">
        <v>80</v>
      </c>
      <c r="D43" s="147">
        <v>46.666666666666664</v>
      </c>
      <c r="E43" s="147">
        <v>46.666666666666664</v>
      </c>
      <c r="F43" s="147">
        <v>-20</v>
      </c>
      <c r="G43" s="147">
        <v>-66.666666666666657</v>
      </c>
      <c r="H43" s="147">
        <v>26.666666666666668</v>
      </c>
      <c r="I43" s="147">
        <v>40</v>
      </c>
      <c r="J43" s="147">
        <v>-26.666666666666668</v>
      </c>
      <c r="K43" s="147">
        <v>-93.333333333333329</v>
      </c>
      <c r="L43" s="147">
        <v>40</v>
      </c>
      <c r="M43" s="147">
        <v>0</v>
      </c>
    </row>
    <row r="44" spans="2:14" x14ac:dyDescent="0.25">
      <c r="B44" s="11">
        <v>42705</v>
      </c>
      <c r="C44" s="131">
        <v>80</v>
      </c>
      <c r="D44" s="131">
        <v>53.333333333333336</v>
      </c>
      <c r="E44" s="131">
        <v>46.666666666666664</v>
      </c>
      <c r="F44" s="131">
        <v>20</v>
      </c>
      <c r="G44" s="131">
        <v>-60</v>
      </c>
      <c r="H44" s="131">
        <v>46.666666666666664</v>
      </c>
      <c r="I44" s="131">
        <v>66.666666666666657</v>
      </c>
      <c r="J44" s="131">
        <v>33.333333333333329</v>
      </c>
      <c r="K44" s="131">
        <v>-40</v>
      </c>
      <c r="L44" s="131">
        <v>53.333333333333336</v>
      </c>
      <c r="M44" s="131">
        <v>0</v>
      </c>
    </row>
    <row r="45" spans="2:14" x14ac:dyDescent="0.25">
      <c r="B45" s="11">
        <v>42795</v>
      </c>
      <c r="C45" s="147">
        <v>80</v>
      </c>
      <c r="D45" s="147">
        <v>73.333333333333329</v>
      </c>
      <c r="E45" s="147">
        <v>73.333333333333329</v>
      </c>
      <c r="F45" s="147">
        <v>46.666666666666664</v>
      </c>
      <c r="G45" s="147">
        <v>-66.666666666666657</v>
      </c>
      <c r="H45" s="147">
        <v>53.333333333333336</v>
      </c>
      <c r="I45" s="147">
        <v>33.333333333333329</v>
      </c>
      <c r="J45" s="147">
        <v>-20</v>
      </c>
      <c r="K45" s="147">
        <v>-26.666666666666668</v>
      </c>
      <c r="L45" s="147">
        <v>33.333333333333329</v>
      </c>
      <c r="M45" s="147">
        <v>0</v>
      </c>
    </row>
    <row r="46" spans="2:14" x14ac:dyDescent="0.25">
      <c r="B46" s="11">
        <v>42887</v>
      </c>
      <c r="C46" s="147">
        <v>82.35294117647058</v>
      </c>
      <c r="D46" s="147">
        <v>70.588235294117652</v>
      </c>
      <c r="E46" s="147">
        <v>64.705882352941174</v>
      </c>
      <c r="F46" s="147">
        <v>35.294117647058826</v>
      </c>
      <c r="G46" s="147">
        <v>-52.941176470588239</v>
      </c>
      <c r="H46" s="147">
        <v>35.294117647058826</v>
      </c>
      <c r="I46" s="147">
        <v>64.705882352941174</v>
      </c>
      <c r="J46" s="147">
        <v>-5.8823529411764701</v>
      </c>
      <c r="K46" s="147">
        <v>-70.588235294117652</v>
      </c>
      <c r="L46" s="147">
        <v>41.17647058823529</v>
      </c>
      <c r="M46" s="147">
        <v>0</v>
      </c>
    </row>
    <row r="47" spans="2:14" x14ac:dyDescent="0.25">
      <c r="B47" s="11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</row>
    <row r="48" spans="2:14" x14ac:dyDescent="0.25">
      <c r="B48" s="11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</row>
    <row r="49" spans="2:26" x14ac:dyDescent="0.25">
      <c r="B49" s="177" t="s">
        <v>26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x14ac:dyDescent="0.25">
      <c r="B50" s="192" t="s">
        <v>99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x14ac:dyDescent="0.25">
      <c r="B51" s="177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13.5" customHeight="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16384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16384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16384" x14ac:dyDescent="0.25">
      <c r="B83" s="193" t="s">
        <v>100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16384" x14ac:dyDescent="0.25">
      <c r="B84" s="193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9" spans="2:16384" x14ac:dyDescent="0.25">
      <c r="B89" s="184" t="s">
        <v>1</v>
      </c>
    </row>
    <row r="90" spans="2:16384" x14ac:dyDescent="0.25">
      <c r="C90" s="248" t="s">
        <v>6</v>
      </c>
      <c r="D90" s="248" t="s">
        <v>7</v>
      </c>
      <c r="E90" s="248" t="s">
        <v>8</v>
      </c>
      <c r="F90" s="248" t="s">
        <v>9</v>
      </c>
      <c r="G90" s="248" t="s">
        <v>10</v>
      </c>
      <c r="H90" s="248" t="s">
        <v>12</v>
      </c>
      <c r="I90" s="248" t="s">
        <v>11</v>
      </c>
      <c r="J90" s="248" t="s">
        <v>13</v>
      </c>
      <c r="K90" s="248" t="s">
        <v>121</v>
      </c>
      <c r="L90" s="248" t="s">
        <v>14</v>
      </c>
      <c r="M90" s="248" t="s">
        <v>15</v>
      </c>
    </row>
    <row r="91" spans="2:16384" x14ac:dyDescent="0.25">
      <c r="B91" s="185">
        <v>39539</v>
      </c>
      <c r="C91" s="186">
        <v>93.75</v>
      </c>
      <c r="D91" s="186">
        <v>81.25</v>
      </c>
      <c r="E91" s="186">
        <v>75</v>
      </c>
      <c r="F91" s="186">
        <v>31.25</v>
      </c>
      <c r="G91" s="186">
        <v>-6.25</v>
      </c>
      <c r="H91" s="186">
        <v>43.75</v>
      </c>
      <c r="I91" s="186">
        <v>-12.5</v>
      </c>
      <c r="J91" s="186">
        <v>56.25</v>
      </c>
      <c r="K91" s="186">
        <v>-31.25</v>
      </c>
      <c r="L91" s="186">
        <v>18.75</v>
      </c>
      <c r="M91" s="186">
        <v>-6.25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M91" s="8"/>
      <c r="LN91" s="8"/>
      <c r="LO91" s="8"/>
      <c r="LP91" s="8"/>
      <c r="LQ91" s="8"/>
      <c r="LR91" s="8"/>
      <c r="LS91" s="8"/>
      <c r="LT91" s="8"/>
      <c r="LU91" s="8"/>
      <c r="LV91" s="8"/>
      <c r="LW91" s="8"/>
      <c r="LX91" s="8"/>
      <c r="LY91" s="8"/>
      <c r="LZ91" s="8"/>
      <c r="MA91" s="8"/>
      <c r="MB91" s="8"/>
      <c r="MC91" s="8"/>
      <c r="MD91" s="8"/>
      <c r="ME91" s="8"/>
      <c r="MF91" s="8"/>
      <c r="MG91" s="8"/>
      <c r="MH91" s="8"/>
      <c r="MI91" s="8"/>
      <c r="MJ91" s="8"/>
      <c r="MK91" s="8"/>
      <c r="ML91" s="8"/>
      <c r="MM91" s="8"/>
      <c r="MN91" s="8"/>
      <c r="MO91" s="8"/>
      <c r="MP91" s="8"/>
      <c r="MQ91" s="8"/>
      <c r="MR91" s="8"/>
      <c r="MS91" s="8"/>
      <c r="MT91" s="8"/>
      <c r="MU91" s="8"/>
      <c r="MV91" s="8"/>
      <c r="MW91" s="8"/>
      <c r="MX91" s="8"/>
      <c r="MY91" s="8"/>
      <c r="MZ91" s="8"/>
      <c r="NA91" s="8"/>
      <c r="NB91" s="8"/>
      <c r="NC91" s="8"/>
      <c r="ND91" s="8"/>
      <c r="NE91" s="8"/>
      <c r="NF91" s="8"/>
      <c r="NG91" s="8"/>
      <c r="NH91" s="8"/>
      <c r="NI91" s="8"/>
      <c r="NJ91" s="8"/>
      <c r="NK91" s="8"/>
      <c r="NL91" s="8"/>
      <c r="NM91" s="8"/>
      <c r="NN91" s="8"/>
      <c r="NO91" s="8"/>
      <c r="NP91" s="8"/>
      <c r="NQ91" s="8"/>
      <c r="NR91" s="8"/>
      <c r="NS91" s="8"/>
      <c r="NT91" s="8"/>
      <c r="NU91" s="8"/>
      <c r="NV91" s="8"/>
      <c r="NW91" s="8"/>
      <c r="NX91" s="8"/>
      <c r="NY91" s="8"/>
      <c r="NZ91" s="8"/>
      <c r="OA91" s="8"/>
      <c r="OB91" s="8"/>
      <c r="OC91" s="8"/>
      <c r="OD91" s="8"/>
      <c r="OE91" s="8"/>
      <c r="OF91" s="8"/>
      <c r="OG91" s="8"/>
      <c r="OH91" s="8"/>
      <c r="OI91" s="8"/>
      <c r="OJ91" s="8"/>
      <c r="OK91" s="8"/>
      <c r="OL91" s="8"/>
      <c r="OM91" s="8"/>
      <c r="ON91" s="8"/>
      <c r="OO91" s="8"/>
      <c r="OP91" s="8"/>
      <c r="OQ91" s="8"/>
      <c r="OR91" s="8"/>
      <c r="OS91" s="8"/>
      <c r="OT91" s="8"/>
      <c r="OU91" s="8"/>
      <c r="OV91" s="8"/>
      <c r="OW91" s="8"/>
      <c r="OX91" s="8"/>
      <c r="OY91" s="8"/>
      <c r="OZ91" s="8"/>
      <c r="PA91" s="8"/>
      <c r="PB91" s="8"/>
      <c r="PC91" s="8"/>
      <c r="PD91" s="8"/>
      <c r="PE91" s="8"/>
      <c r="PF91" s="8"/>
      <c r="PG91" s="8"/>
      <c r="PH91" s="8"/>
      <c r="PI91" s="8"/>
      <c r="PJ91" s="8"/>
      <c r="PK91" s="8"/>
      <c r="PL91" s="8"/>
      <c r="PM91" s="8"/>
      <c r="PN91" s="8"/>
      <c r="PO91" s="8"/>
      <c r="PP91" s="8"/>
      <c r="PQ91" s="8"/>
      <c r="PR91" s="8"/>
      <c r="PS91" s="8"/>
      <c r="PT91" s="8"/>
      <c r="PU91" s="8"/>
      <c r="PV91" s="8"/>
      <c r="PW91" s="8"/>
      <c r="PX91" s="8"/>
      <c r="PY91" s="8"/>
      <c r="PZ91" s="8"/>
      <c r="QA91" s="8"/>
      <c r="QB91" s="8"/>
      <c r="QC91" s="8"/>
      <c r="QD91" s="8"/>
      <c r="QE91" s="8"/>
      <c r="QF91" s="8"/>
      <c r="QG91" s="8"/>
      <c r="QH91" s="8"/>
      <c r="QI91" s="8"/>
      <c r="QJ91" s="8"/>
      <c r="QK91" s="8"/>
      <c r="QL91" s="8"/>
      <c r="QM91" s="8"/>
      <c r="QN91" s="8"/>
      <c r="QO91" s="8"/>
      <c r="QP91" s="8"/>
      <c r="QQ91" s="8"/>
      <c r="QR91" s="8"/>
      <c r="QS91" s="8"/>
      <c r="QT91" s="8"/>
      <c r="QU91" s="8"/>
      <c r="QV91" s="8"/>
      <c r="QW91" s="8"/>
      <c r="QX91" s="8"/>
      <c r="QY91" s="8"/>
      <c r="QZ91" s="8"/>
      <c r="RA91" s="8"/>
      <c r="RB91" s="8"/>
      <c r="RC91" s="8"/>
      <c r="RD91" s="8"/>
      <c r="RE91" s="8"/>
      <c r="RF91" s="8"/>
      <c r="RG91" s="8"/>
      <c r="RH91" s="8"/>
      <c r="RI91" s="8"/>
      <c r="RJ91" s="8"/>
      <c r="RK91" s="8"/>
      <c r="RL91" s="8"/>
      <c r="RM91" s="8"/>
      <c r="RN91" s="8"/>
      <c r="RO91" s="8"/>
      <c r="RP91" s="8"/>
      <c r="RQ91" s="8"/>
      <c r="RR91" s="8"/>
      <c r="RS91" s="8"/>
      <c r="RT91" s="8"/>
      <c r="RU91" s="8"/>
      <c r="RV91" s="8"/>
      <c r="RW91" s="8"/>
      <c r="RX91" s="8"/>
      <c r="RY91" s="8"/>
      <c r="RZ91" s="8"/>
      <c r="SA91" s="8"/>
      <c r="SB91" s="8"/>
      <c r="SC91" s="8"/>
      <c r="SD91" s="8"/>
      <c r="SE91" s="8"/>
      <c r="SF91" s="8"/>
      <c r="SG91" s="8"/>
      <c r="SH91" s="8"/>
      <c r="SI91" s="8"/>
      <c r="SJ91" s="8"/>
      <c r="SK91" s="8"/>
      <c r="SL91" s="8"/>
      <c r="SM91" s="8"/>
      <c r="SN91" s="8"/>
      <c r="SO91" s="8"/>
      <c r="SP91" s="8"/>
      <c r="SQ91" s="8"/>
      <c r="SR91" s="8"/>
      <c r="SS91" s="8"/>
      <c r="ST91" s="8"/>
      <c r="SU91" s="8"/>
      <c r="SV91" s="8"/>
      <c r="SW91" s="8"/>
      <c r="SX91" s="8"/>
      <c r="SY91" s="8"/>
      <c r="SZ91" s="8"/>
      <c r="TA91" s="8"/>
      <c r="TB91" s="8"/>
      <c r="TC91" s="8"/>
      <c r="TD91" s="8"/>
      <c r="TE91" s="8"/>
      <c r="TF91" s="8"/>
      <c r="TG91" s="8"/>
      <c r="TH91" s="8"/>
      <c r="TI91" s="8"/>
      <c r="TJ91" s="8"/>
      <c r="TK91" s="8"/>
      <c r="TL91" s="8"/>
      <c r="TM91" s="8"/>
      <c r="TN91" s="8"/>
      <c r="TO91" s="8"/>
      <c r="TP91" s="8"/>
      <c r="TQ91" s="8"/>
      <c r="TR91" s="8"/>
      <c r="TS91" s="8"/>
      <c r="TT91" s="8"/>
      <c r="TU91" s="8"/>
      <c r="TV91" s="8"/>
      <c r="TW91" s="8"/>
      <c r="TX91" s="8"/>
      <c r="TY91" s="8"/>
      <c r="TZ91" s="8"/>
      <c r="UA91" s="8"/>
      <c r="UB91" s="8"/>
      <c r="UC91" s="8"/>
      <c r="UD91" s="8"/>
      <c r="UE91" s="8"/>
      <c r="UF91" s="8"/>
      <c r="UG91" s="8"/>
      <c r="UH91" s="8"/>
      <c r="UI91" s="8"/>
      <c r="UJ91" s="8"/>
      <c r="UK91" s="8"/>
      <c r="UL91" s="8"/>
      <c r="UM91" s="8"/>
      <c r="UN91" s="8"/>
      <c r="UO91" s="8"/>
      <c r="UP91" s="8"/>
      <c r="UQ91" s="8"/>
      <c r="UR91" s="8"/>
      <c r="US91" s="8"/>
      <c r="UT91" s="8"/>
      <c r="UU91" s="8"/>
      <c r="UV91" s="8"/>
      <c r="UW91" s="8"/>
      <c r="UX91" s="8"/>
      <c r="UY91" s="8"/>
      <c r="UZ91" s="8"/>
      <c r="VA91" s="8"/>
      <c r="VB91" s="8"/>
      <c r="VC91" s="8"/>
      <c r="VD91" s="8"/>
      <c r="VE91" s="8"/>
      <c r="VF91" s="8"/>
      <c r="VG91" s="8"/>
      <c r="VH91" s="8"/>
      <c r="VI91" s="8"/>
      <c r="VJ91" s="8"/>
      <c r="VK91" s="8"/>
      <c r="VL91" s="8"/>
      <c r="VM91" s="8"/>
      <c r="VN91" s="8"/>
      <c r="VO91" s="8"/>
      <c r="VP91" s="8"/>
      <c r="VQ91" s="8"/>
      <c r="VR91" s="8"/>
      <c r="VS91" s="8"/>
      <c r="VT91" s="8"/>
      <c r="VU91" s="8"/>
      <c r="VV91" s="8"/>
      <c r="VW91" s="8"/>
      <c r="VX91" s="8"/>
      <c r="VY91" s="8"/>
      <c r="VZ91" s="8"/>
      <c r="WA91" s="8"/>
      <c r="WB91" s="8"/>
      <c r="WC91" s="8"/>
      <c r="WD91" s="8"/>
      <c r="WE91" s="8"/>
      <c r="WF91" s="8"/>
      <c r="WG91" s="8"/>
      <c r="WH91" s="8"/>
      <c r="WI91" s="8"/>
      <c r="WJ91" s="8"/>
      <c r="WK91" s="8"/>
      <c r="WL91" s="8"/>
      <c r="WM91" s="8"/>
      <c r="WN91" s="8"/>
      <c r="WO91" s="8"/>
      <c r="WP91" s="8"/>
      <c r="WQ91" s="8"/>
      <c r="WR91" s="8"/>
      <c r="WS91" s="8"/>
      <c r="WT91" s="8"/>
      <c r="WU91" s="8"/>
      <c r="WV91" s="8"/>
      <c r="WW91" s="8"/>
      <c r="WX91" s="8"/>
      <c r="WY91" s="8"/>
      <c r="WZ91" s="8"/>
      <c r="XA91" s="8"/>
      <c r="XB91" s="8"/>
      <c r="XC91" s="8"/>
      <c r="XD91" s="8"/>
      <c r="XE91" s="8"/>
      <c r="XF91" s="8"/>
      <c r="XG91" s="8"/>
      <c r="XH91" s="8"/>
      <c r="XI91" s="8"/>
      <c r="XJ91" s="8"/>
      <c r="XK91" s="8"/>
      <c r="XL91" s="8"/>
      <c r="XM91" s="8"/>
      <c r="XN91" s="8"/>
      <c r="XO91" s="8"/>
      <c r="XP91" s="8"/>
      <c r="XQ91" s="8"/>
      <c r="XR91" s="8"/>
      <c r="XS91" s="8"/>
      <c r="XT91" s="8"/>
      <c r="XU91" s="8"/>
      <c r="XV91" s="8"/>
      <c r="XW91" s="8"/>
      <c r="XX91" s="8"/>
      <c r="XY91" s="8"/>
      <c r="XZ91" s="8"/>
      <c r="YA91" s="8"/>
      <c r="YB91" s="8"/>
      <c r="YC91" s="8"/>
      <c r="YD91" s="8"/>
      <c r="YE91" s="8"/>
      <c r="YF91" s="8"/>
      <c r="YG91" s="8"/>
      <c r="YH91" s="8"/>
      <c r="YI91" s="8"/>
      <c r="YJ91" s="8"/>
      <c r="YK91" s="8"/>
      <c r="YL91" s="8"/>
      <c r="YM91" s="8"/>
      <c r="YN91" s="8"/>
      <c r="YO91" s="8"/>
      <c r="YP91" s="8"/>
      <c r="YQ91" s="8"/>
      <c r="YR91" s="8"/>
      <c r="YS91" s="8"/>
      <c r="YT91" s="8"/>
      <c r="YU91" s="8"/>
      <c r="YV91" s="8"/>
      <c r="YW91" s="8"/>
      <c r="YX91" s="8"/>
      <c r="YY91" s="8"/>
      <c r="YZ91" s="8"/>
      <c r="ZA91" s="8"/>
      <c r="ZB91" s="8"/>
      <c r="ZC91" s="8"/>
      <c r="ZD91" s="8"/>
      <c r="ZE91" s="8"/>
      <c r="ZF91" s="8"/>
      <c r="ZG91" s="8"/>
      <c r="ZH91" s="8"/>
      <c r="ZI91" s="8"/>
      <c r="ZJ91" s="8"/>
      <c r="ZK91" s="8"/>
      <c r="ZL91" s="8"/>
      <c r="ZM91" s="8"/>
      <c r="ZN91" s="8"/>
      <c r="ZO91" s="8"/>
      <c r="ZP91" s="8"/>
      <c r="ZQ91" s="8"/>
      <c r="ZR91" s="8"/>
      <c r="ZS91" s="8"/>
      <c r="ZT91" s="8"/>
      <c r="ZU91" s="8"/>
      <c r="ZV91" s="8"/>
      <c r="ZW91" s="8"/>
      <c r="ZX91" s="8"/>
      <c r="ZY91" s="8"/>
      <c r="ZZ91" s="8"/>
      <c r="AAA91" s="8"/>
      <c r="AAB91" s="8"/>
      <c r="AAC91" s="8"/>
      <c r="AAD91" s="8"/>
      <c r="AAE91" s="8"/>
      <c r="AAF91" s="8"/>
      <c r="AAG91" s="8"/>
      <c r="AAH91" s="8"/>
      <c r="AAI91" s="8"/>
      <c r="AAJ91" s="8"/>
      <c r="AAK91" s="8"/>
      <c r="AAL91" s="8"/>
      <c r="AAM91" s="8"/>
      <c r="AAN91" s="8"/>
      <c r="AAO91" s="8"/>
      <c r="AAP91" s="8"/>
      <c r="AAQ91" s="8"/>
      <c r="AAR91" s="8"/>
      <c r="AAS91" s="8"/>
      <c r="AAT91" s="8"/>
      <c r="AAU91" s="8"/>
      <c r="AAV91" s="8"/>
      <c r="AAW91" s="8"/>
      <c r="AAX91" s="8"/>
      <c r="AAY91" s="8"/>
      <c r="AAZ91" s="8"/>
      <c r="ABA91" s="8"/>
      <c r="ABB91" s="8"/>
      <c r="ABC91" s="8"/>
      <c r="ABD91" s="8"/>
      <c r="ABE91" s="8"/>
      <c r="ABF91" s="8"/>
      <c r="ABG91" s="8"/>
      <c r="ABH91" s="8"/>
      <c r="ABI91" s="8"/>
      <c r="ABJ91" s="8"/>
      <c r="ABK91" s="8"/>
      <c r="ABL91" s="8"/>
      <c r="ABM91" s="8"/>
      <c r="ABN91" s="8"/>
      <c r="ABO91" s="8"/>
      <c r="ABP91" s="8"/>
      <c r="ABQ91" s="8"/>
      <c r="ABR91" s="8"/>
      <c r="ABS91" s="8"/>
      <c r="ABT91" s="8"/>
      <c r="ABU91" s="8"/>
      <c r="ABV91" s="8"/>
      <c r="ABW91" s="8"/>
      <c r="ABX91" s="8"/>
      <c r="ABY91" s="8"/>
      <c r="ABZ91" s="8"/>
      <c r="ACA91" s="8"/>
      <c r="ACB91" s="8"/>
      <c r="ACC91" s="8"/>
      <c r="ACD91" s="8"/>
      <c r="ACE91" s="8"/>
      <c r="ACF91" s="8"/>
      <c r="ACG91" s="8"/>
      <c r="ACH91" s="8"/>
      <c r="ACI91" s="8"/>
      <c r="ACJ91" s="8"/>
      <c r="ACK91" s="8"/>
      <c r="ACL91" s="8"/>
      <c r="ACM91" s="8"/>
      <c r="ACN91" s="8"/>
      <c r="ACO91" s="8"/>
      <c r="ACP91" s="8"/>
      <c r="ACQ91" s="8"/>
      <c r="ACR91" s="8"/>
      <c r="ACS91" s="8"/>
      <c r="ACT91" s="8"/>
      <c r="ACU91" s="8"/>
      <c r="ACV91" s="8"/>
      <c r="ACW91" s="8"/>
      <c r="ACX91" s="8"/>
      <c r="ACY91" s="8"/>
      <c r="ACZ91" s="8"/>
      <c r="ADA91" s="8"/>
      <c r="ADB91" s="8"/>
      <c r="ADC91" s="8"/>
      <c r="ADD91" s="8"/>
      <c r="ADE91" s="8"/>
      <c r="ADF91" s="8"/>
      <c r="ADG91" s="8"/>
      <c r="ADH91" s="8"/>
      <c r="ADI91" s="8"/>
      <c r="ADJ91" s="8"/>
      <c r="ADK91" s="8"/>
      <c r="ADL91" s="8"/>
      <c r="ADM91" s="8"/>
      <c r="ADN91" s="8"/>
      <c r="ADO91" s="8"/>
      <c r="ADP91" s="8"/>
      <c r="ADQ91" s="8"/>
      <c r="ADR91" s="8"/>
      <c r="ADS91" s="8"/>
      <c r="ADT91" s="8"/>
      <c r="ADU91" s="8"/>
      <c r="ADV91" s="8"/>
      <c r="ADW91" s="8"/>
      <c r="ADX91" s="8"/>
      <c r="ADY91" s="8"/>
      <c r="ADZ91" s="8"/>
      <c r="AEA91" s="8"/>
      <c r="AEB91" s="8"/>
      <c r="AEC91" s="8"/>
      <c r="AED91" s="8"/>
      <c r="AEE91" s="8"/>
      <c r="AEF91" s="8"/>
      <c r="AEG91" s="8"/>
      <c r="AEH91" s="8"/>
      <c r="AEI91" s="8"/>
      <c r="AEJ91" s="8"/>
      <c r="AEK91" s="8"/>
      <c r="AEL91" s="8"/>
      <c r="AEM91" s="8"/>
      <c r="AEN91" s="8"/>
      <c r="AEO91" s="8"/>
      <c r="AEP91" s="8"/>
      <c r="AEQ91" s="8"/>
      <c r="AER91" s="8"/>
      <c r="AES91" s="8"/>
      <c r="AET91" s="8"/>
      <c r="AEU91" s="8"/>
      <c r="AEV91" s="8"/>
      <c r="AEW91" s="8"/>
      <c r="AEX91" s="8"/>
      <c r="AEY91" s="8"/>
      <c r="AEZ91" s="8"/>
      <c r="AFA91" s="8"/>
      <c r="AFB91" s="8"/>
      <c r="AFC91" s="8"/>
      <c r="AFD91" s="8"/>
      <c r="AFE91" s="8"/>
      <c r="AFF91" s="8"/>
      <c r="AFG91" s="8"/>
      <c r="AFH91" s="8"/>
      <c r="AFI91" s="8"/>
      <c r="AFJ91" s="8"/>
      <c r="AFK91" s="8"/>
      <c r="AFL91" s="8"/>
      <c r="AFM91" s="8"/>
      <c r="AFN91" s="8"/>
      <c r="AFO91" s="8"/>
      <c r="AFP91" s="8"/>
      <c r="AFQ91" s="8"/>
      <c r="AFR91" s="8"/>
      <c r="AFS91" s="8"/>
      <c r="AFT91" s="8"/>
      <c r="AFU91" s="8"/>
      <c r="AFV91" s="8"/>
      <c r="AFW91" s="8"/>
      <c r="AFX91" s="8"/>
      <c r="AFY91" s="8"/>
      <c r="AFZ91" s="8"/>
      <c r="AGA91" s="8"/>
      <c r="AGB91" s="8"/>
      <c r="AGC91" s="8"/>
      <c r="AGD91" s="8"/>
      <c r="AGE91" s="8"/>
      <c r="AGF91" s="8"/>
      <c r="AGG91" s="8"/>
      <c r="AGH91" s="8"/>
      <c r="AGI91" s="8"/>
      <c r="AGJ91" s="8"/>
      <c r="AGK91" s="8"/>
      <c r="AGL91" s="8"/>
      <c r="AGM91" s="8"/>
      <c r="AGN91" s="8"/>
      <c r="AGO91" s="8"/>
      <c r="AGP91" s="8"/>
      <c r="AGQ91" s="8"/>
      <c r="AGR91" s="8"/>
      <c r="AGS91" s="8"/>
      <c r="AGT91" s="8"/>
      <c r="AGU91" s="8"/>
      <c r="AGV91" s="8"/>
      <c r="AGW91" s="8"/>
      <c r="AGX91" s="8"/>
      <c r="AGY91" s="8"/>
      <c r="AGZ91" s="8"/>
      <c r="AHA91" s="8"/>
      <c r="AHB91" s="8"/>
      <c r="AHC91" s="8"/>
      <c r="AHD91" s="8"/>
      <c r="AHE91" s="8"/>
      <c r="AHF91" s="8"/>
      <c r="AHG91" s="8"/>
      <c r="AHH91" s="8"/>
      <c r="AHI91" s="8"/>
      <c r="AHJ91" s="8"/>
      <c r="AHK91" s="8"/>
      <c r="AHL91" s="8"/>
      <c r="AHM91" s="8"/>
      <c r="AHN91" s="8"/>
      <c r="AHO91" s="8"/>
      <c r="AHP91" s="8"/>
      <c r="AHQ91" s="8"/>
      <c r="AHR91" s="8"/>
      <c r="AHS91" s="8"/>
      <c r="AHT91" s="8"/>
      <c r="AHU91" s="8"/>
      <c r="AHV91" s="8"/>
      <c r="AHW91" s="8"/>
      <c r="AHX91" s="8"/>
      <c r="AHY91" s="8"/>
      <c r="AHZ91" s="8"/>
      <c r="AIA91" s="8"/>
      <c r="AIB91" s="8"/>
      <c r="AIC91" s="8"/>
      <c r="AID91" s="8"/>
      <c r="AIE91" s="8"/>
      <c r="AIF91" s="8"/>
      <c r="AIG91" s="8"/>
      <c r="AIH91" s="8"/>
      <c r="AII91" s="8"/>
      <c r="AIJ91" s="8"/>
      <c r="AIK91" s="8"/>
      <c r="AIL91" s="8"/>
      <c r="AIM91" s="8"/>
      <c r="AIN91" s="8"/>
      <c r="AIO91" s="8"/>
      <c r="AIP91" s="8"/>
      <c r="AIQ91" s="8"/>
      <c r="AIR91" s="8"/>
      <c r="AIS91" s="8"/>
      <c r="AIT91" s="8"/>
      <c r="AIU91" s="8"/>
      <c r="AIV91" s="8"/>
      <c r="AIW91" s="8"/>
      <c r="AIX91" s="8"/>
      <c r="AIY91" s="8"/>
      <c r="AIZ91" s="8"/>
      <c r="AJA91" s="8"/>
      <c r="AJB91" s="8"/>
      <c r="AJC91" s="8"/>
      <c r="AJD91" s="8"/>
      <c r="AJE91" s="8"/>
      <c r="AJF91" s="8"/>
      <c r="AJG91" s="8"/>
      <c r="AJH91" s="8"/>
      <c r="AJI91" s="8"/>
      <c r="AJJ91" s="8"/>
      <c r="AJK91" s="8"/>
      <c r="AJL91" s="8"/>
      <c r="AJM91" s="8"/>
      <c r="AJN91" s="8"/>
      <c r="AJO91" s="8"/>
      <c r="AJP91" s="8"/>
      <c r="AJQ91" s="8"/>
      <c r="AJR91" s="8"/>
      <c r="AJS91" s="8"/>
      <c r="AJT91" s="8"/>
      <c r="AJU91" s="8"/>
      <c r="AJV91" s="8"/>
      <c r="AJW91" s="8"/>
      <c r="AJX91" s="8"/>
      <c r="AJY91" s="8"/>
      <c r="AJZ91" s="8"/>
      <c r="AKA91" s="8"/>
      <c r="AKB91" s="8"/>
      <c r="AKC91" s="8"/>
      <c r="AKD91" s="8"/>
      <c r="AKE91" s="8"/>
      <c r="AKF91" s="8"/>
      <c r="AKG91" s="8"/>
      <c r="AKH91" s="8"/>
      <c r="AKI91" s="8"/>
      <c r="AKJ91" s="8"/>
      <c r="AKK91" s="8"/>
      <c r="AKL91" s="8"/>
      <c r="AKM91" s="8"/>
      <c r="AKN91" s="8"/>
      <c r="AKO91" s="8"/>
      <c r="AKP91" s="8"/>
      <c r="AKQ91" s="8"/>
      <c r="AKR91" s="8"/>
      <c r="AKS91" s="8"/>
      <c r="AKT91" s="8"/>
      <c r="AKU91" s="8"/>
      <c r="AKV91" s="8"/>
      <c r="AKW91" s="8"/>
      <c r="AKX91" s="8"/>
      <c r="AKY91" s="8"/>
      <c r="AKZ91" s="8"/>
      <c r="ALA91" s="8"/>
      <c r="ALB91" s="8"/>
      <c r="ALC91" s="8"/>
      <c r="ALD91" s="8"/>
      <c r="ALE91" s="8"/>
      <c r="ALF91" s="8"/>
      <c r="ALG91" s="8"/>
      <c r="ALH91" s="8"/>
      <c r="ALI91" s="8"/>
      <c r="ALJ91" s="8"/>
      <c r="ALK91" s="8"/>
      <c r="ALL91" s="8"/>
      <c r="ALM91" s="8"/>
      <c r="ALN91" s="8"/>
      <c r="ALO91" s="8"/>
      <c r="ALP91" s="8"/>
      <c r="ALQ91" s="8"/>
      <c r="ALR91" s="8"/>
      <c r="ALS91" s="8"/>
      <c r="ALT91" s="8"/>
      <c r="ALU91" s="8"/>
      <c r="ALV91" s="8"/>
      <c r="ALW91" s="8"/>
      <c r="ALX91" s="8"/>
      <c r="ALY91" s="8"/>
      <c r="ALZ91" s="8"/>
      <c r="AMA91" s="8"/>
      <c r="AMB91" s="8"/>
      <c r="AMC91" s="8"/>
      <c r="AMD91" s="8"/>
      <c r="AME91" s="8"/>
      <c r="AMF91" s="8"/>
      <c r="AMG91" s="8"/>
      <c r="AMH91" s="8"/>
      <c r="AMI91" s="8"/>
      <c r="AMJ91" s="8"/>
      <c r="AMK91" s="8"/>
      <c r="AML91" s="8"/>
      <c r="AMM91" s="8"/>
      <c r="AMN91" s="8"/>
      <c r="AMO91" s="8"/>
      <c r="AMP91" s="8"/>
      <c r="AMQ91" s="8"/>
      <c r="AMR91" s="8"/>
      <c r="AMS91" s="8"/>
      <c r="AMT91" s="8"/>
      <c r="AMU91" s="8"/>
      <c r="AMV91" s="8"/>
      <c r="AMW91" s="8"/>
      <c r="AMX91" s="8"/>
      <c r="AMY91" s="8"/>
      <c r="AMZ91" s="8"/>
      <c r="ANA91" s="8"/>
      <c r="ANB91" s="8"/>
      <c r="ANC91" s="8"/>
      <c r="AND91" s="8"/>
      <c r="ANE91" s="8"/>
      <c r="ANF91" s="8"/>
      <c r="ANG91" s="8"/>
      <c r="ANH91" s="8"/>
      <c r="ANI91" s="8"/>
      <c r="ANJ91" s="8"/>
      <c r="ANK91" s="8"/>
      <c r="ANL91" s="8"/>
      <c r="ANM91" s="8"/>
      <c r="ANN91" s="8"/>
      <c r="ANO91" s="8"/>
      <c r="ANP91" s="8"/>
      <c r="ANQ91" s="8"/>
      <c r="ANR91" s="8"/>
      <c r="ANS91" s="8"/>
      <c r="ANT91" s="8"/>
      <c r="ANU91" s="8"/>
      <c r="ANV91" s="8"/>
      <c r="ANW91" s="8"/>
      <c r="ANX91" s="8"/>
      <c r="ANY91" s="8"/>
      <c r="ANZ91" s="8"/>
      <c r="AOA91" s="8"/>
      <c r="AOB91" s="8"/>
      <c r="AOC91" s="8"/>
      <c r="AOD91" s="8"/>
      <c r="AOE91" s="8"/>
      <c r="AOF91" s="8"/>
      <c r="AOG91" s="8"/>
      <c r="AOH91" s="8"/>
      <c r="AOI91" s="8"/>
      <c r="AOJ91" s="8"/>
      <c r="AOK91" s="8"/>
      <c r="AOL91" s="8"/>
      <c r="AOM91" s="8"/>
      <c r="AON91" s="8"/>
      <c r="AOO91" s="8"/>
      <c r="AOP91" s="8"/>
      <c r="AOQ91" s="8"/>
      <c r="AOR91" s="8"/>
      <c r="AOS91" s="8"/>
      <c r="AOT91" s="8"/>
      <c r="AOU91" s="8"/>
      <c r="AOV91" s="8"/>
      <c r="AOW91" s="8"/>
      <c r="AOX91" s="8"/>
      <c r="AOY91" s="8"/>
      <c r="AOZ91" s="8"/>
      <c r="APA91" s="8"/>
      <c r="APB91" s="8"/>
      <c r="APC91" s="8"/>
      <c r="APD91" s="8"/>
      <c r="APE91" s="8"/>
      <c r="APF91" s="8"/>
      <c r="APG91" s="8"/>
      <c r="APH91" s="8"/>
      <c r="API91" s="8"/>
      <c r="APJ91" s="8"/>
      <c r="APK91" s="8"/>
      <c r="APL91" s="8"/>
      <c r="APM91" s="8"/>
      <c r="APN91" s="8"/>
      <c r="APO91" s="8"/>
      <c r="APP91" s="8"/>
      <c r="APQ91" s="8"/>
      <c r="APR91" s="8"/>
      <c r="APS91" s="8"/>
      <c r="APT91" s="8"/>
      <c r="APU91" s="8"/>
      <c r="APV91" s="8"/>
      <c r="APW91" s="8"/>
      <c r="APX91" s="8"/>
      <c r="APY91" s="8"/>
      <c r="APZ91" s="8"/>
      <c r="AQA91" s="8"/>
      <c r="AQB91" s="8"/>
      <c r="AQC91" s="8"/>
      <c r="AQD91" s="8"/>
      <c r="AQE91" s="8"/>
      <c r="AQF91" s="8"/>
      <c r="AQG91" s="8"/>
      <c r="AQH91" s="8"/>
      <c r="AQI91" s="8"/>
      <c r="AQJ91" s="8"/>
      <c r="AQK91" s="8"/>
      <c r="AQL91" s="8"/>
      <c r="AQM91" s="8"/>
      <c r="AQN91" s="8"/>
      <c r="AQO91" s="8"/>
      <c r="AQP91" s="8"/>
      <c r="AQQ91" s="8"/>
      <c r="AQR91" s="8"/>
      <c r="AQS91" s="8"/>
      <c r="AQT91" s="8"/>
      <c r="AQU91" s="8"/>
      <c r="AQV91" s="8"/>
      <c r="AQW91" s="8"/>
      <c r="AQX91" s="8"/>
      <c r="AQY91" s="8"/>
      <c r="AQZ91" s="8"/>
      <c r="ARA91" s="8"/>
      <c r="ARB91" s="8"/>
      <c r="ARC91" s="8"/>
      <c r="ARD91" s="8"/>
      <c r="ARE91" s="8"/>
      <c r="ARF91" s="8"/>
      <c r="ARG91" s="8"/>
      <c r="ARH91" s="8"/>
      <c r="ARI91" s="8"/>
      <c r="ARJ91" s="8"/>
      <c r="ARK91" s="8"/>
      <c r="ARL91" s="8"/>
      <c r="ARM91" s="8"/>
      <c r="ARN91" s="8"/>
      <c r="ARO91" s="8"/>
      <c r="ARP91" s="8"/>
      <c r="ARQ91" s="8"/>
      <c r="ARR91" s="8"/>
      <c r="ARS91" s="8"/>
      <c r="ART91" s="8"/>
      <c r="ARU91" s="8"/>
      <c r="ARV91" s="8"/>
      <c r="ARW91" s="8"/>
      <c r="ARX91" s="8"/>
      <c r="ARY91" s="8"/>
      <c r="ARZ91" s="8"/>
      <c r="ASA91" s="8"/>
      <c r="ASB91" s="8"/>
      <c r="ASC91" s="8"/>
      <c r="ASD91" s="8"/>
      <c r="ASE91" s="8"/>
      <c r="ASF91" s="8"/>
      <c r="ASG91" s="8"/>
      <c r="ASH91" s="8"/>
      <c r="ASI91" s="8"/>
      <c r="ASJ91" s="8"/>
      <c r="ASK91" s="8"/>
      <c r="ASL91" s="8"/>
      <c r="ASM91" s="8"/>
      <c r="ASN91" s="8"/>
      <c r="ASO91" s="8"/>
      <c r="ASP91" s="8"/>
      <c r="ASQ91" s="8"/>
      <c r="ASR91" s="8"/>
      <c r="ASS91" s="8"/>
      <c r="AST91" s="8"/>
      <c r="ASU91" s="8"/>
      <c r="ASV91" s="8"/>
      <c r="ASW91" s="8"/>
      <c r="ASX91" s="8"/>
      <c r="ASY91" s="8"/>
      <c r="ASZ91" s="8"/>
      <c r="ATA91" s="8"/>
      <c r="ATB91" s="8"/>
      <c r="ATC91" s="8"/>
      <c r="ATD91" s="8"/>
      <c r="ATE91" s="8"/>
      <c r="ATF91" s="8"/>
      <c r="ATG91" s="8"/>
      <c r="ATH91" s="8"/>
      <c r="ATI91" s="8"/>
      <c r="ATJ91" s="8"/>
      <c r="ATK91" s="8"/>
      <c r="ATL91" s="8"/>
      <c r="ATM91" s="8"/>
      <c r="ATN91" s="8"/>
      <c r="ATO91" s="8"/>
      <c r="ATP91" s="8"/>
      <c r="ATQ91" s="8"/>
      <c r="ATR91" s="8"/>
      <c r="ATS91" s="8"/>
      <c r="ATT91" s="8"/>
      <c r="ATU91" s="8"/>
      <c r="ATV91" s="8"/>
      <c r="ATW91" s="8"/>
      <c r="ATX91" s="8"/>
      <c r="ATY91" s="8"/>
      <c r="ATZ91" s="8"/>
      <c r="AUA91" s="8"/>
      <c r="AUB91" s="8"/>
      <c r="AUC91" s="8"/>
      <c r="AUD91" s="8"/>
      <c r="AUE91" s="8"/>
      <c r="AUF91" s="8"/>
      <c r="AUG91" s="8"/>
      <c r="AUH91" s="8"/>
      <c r="AUI91" s="8"/>
      <c r="AUJ91" s="8"/>
      <c r="AUK91" s="8"/>
      <c r="AUL91" s="8"/>
      <c r="AUM91" s="8"/>
      <c r="AUN91" s="8"/>
      <c r="AUO91" s="8"/>
      <c r="AUP91" s="8"/>
      <c r="AUQ91" s="8"/>
      <c r="AUR91" s="8"/>
      <c r="AUS91" s="8"/>
      <c r="AUT91" s="8"/>
      <c r="AUU91" s="8"/>
      <c r="AUV91" s="8"/>
      <c r="AUW91" s="8"/>
      <c r="AUX91" s="8"/>
      <c r="AUY91" s="8"/>
      <c r="AUZ91" s="8"/>
      <c r="AVA91" s="8"/>
      <c r="AVB91" s="8"/>
      <c r="AVC91" s="8"/>
      <c r="AVD91" s="8"/>
      <c r="AVE91" s="8"/>
      <c r="AVF91" s="8"/>
      <c r="AVG91" s="8"/>
      <c r="AVH91" s="8"/>
      <c r="AVI91" s="8"/>
      <c r="AVJ91" s="8"/>
      <c r="AVK91" s="8"/>
      <c r="AVL91" s="8"/>
      <c r="AVM91" s="8"/>
      <c r="AVN91" s="8"/>
      <c r="AVO91" s="8"/>
      <c r="AVP91" s="8"/>
      <c r="AVQ91" s="8"/>
      <c r="AVR91" s="8"/>
      <c r="AVS91" s="8"/>
      <c r="AVT91" s="8"/>
      <c r="AVU91" s="8"/>
      <c r="AVV91" s="8"/>
      <c r="AVW91" s="8"/>
      <c r="AVX91" s="8"/>
      <c r="AVY91" s="8"/>
      <c r="AVZ91" s="8"/>
      <c r="AWA91" s="8"/>
      <c r="AWB91" s="8"/>
      <c r="AWC91" s="8"/>
      <c r="AWD91" s="8"/>
      <c r="AWE91" s="8"/>
      <c r="AWF91" s="8"/>
      <c r="AWG91" s="8"/>
      <c r="AWH91" s="8"/>
      <c r="AWI91" s="8"/>
      <c r="AWJ91" s="8"/>
      <c r="AWK91" s="8"/>
      <c r="AWL91" s="8"/>
      <c r="AWM91" s="8"/>
      <c r="AWN91" s="8"/>
      <c r="AWO91" s="8"/>
      <c r="AWP91" s="8"/>
      <c r="AWQ91" s="8"/>
      <c r="AWR91" s="8"/>
      <c r="AWS91" s="8"/>
      <c r="AWT91" s="8"/>
      <c r="AWU91" s="8"/>
      <c r="AWV91" s="8"/>
      <c r="AWW91" s="8"/>
      <c r="AWX91" s="8"/>
      <c r="AWY91" s="8"/>
      <c r="AWZ91" s="8"/>
      <c r="AXA91" s="8"/>
      <c r="AXB91" s="8"/>
      <c r="AXC91" s="8"/>
      <c r="AXD91" s="8"/>
      <c r="AXE91" s="8"/>
      <c r="AXF91" s="8"/>
      <c r="AXG91" s="8"/>
      <c r="AXH91" s="8"/>
      <c r="AXI91" s="8"/>
      <c r="AXJ91" s="8"/>
      <c r="AXK91" s="8"/>
      <c r="AXL91" s="8"/>
      <c r="AXM91" s="8"/>
      <c r="AXN91" s="8"/>
      <c r="AXO91" s="8"/>
      <c r="AXP91" s="8"/>
      <c r="AXQ91" s="8"/>
      <c r="AXR91" s="8"/>
      <c r="AXS91" s="8"/>
      <c r="AXT91" s="8"/>
      <c r="AXU91" s="8"/>
      <c r="AXV91" s="8"/>
      <c r="AXW91" s="8"/>
      <c r="AXX91" s="8"/>
      <c r="AXY91" s="8"/>
      <c r="AXZ91" s="8"/>
      <c r="AYA91" s="8"/>
      <c r="AYB91" s="8"/>
      <c r="AYC91" s="8"/>
      <c r="AYD91" s="8"/>
      <c r="AYE91" s="8"/>
      <c r="AYF91" s="8"/>
      <c r="AYG91" s="8"/>
      <c r="AYH91" s="8"/>
      <c r="AYI91" s="8"/>
      <c r="AYJ91" s="8"/>
      <c r="AYK91" s="8"/>
      <c r="AYL91" s="8"/>
      <c r="AYM91" s="8"/>
      <c r="AYN91" s="8"/>
      <c r="AYO91" s="8"/>
      <c r="AYP91" s="8"/>
      <c r="AYQ91" s="8"/>
      <c r="AYR91" s="8"/>
      <c r="AYS91" s="8"/>
      <c r="AYT91" s="8"/>
      <c r="AYU91" s="8"/>
      <c r="AYV91" s="8"/>
      <c r="AYW91" s="8"/>
      <c r="AYX91" s="8"/>
      <c r="AYY91" s="8"/>
      <c r="AYZ91" s="8"/>
      <c r="AZA91" s="8"/>
      <c r="AZB91" s="8"/>
      <c r="AZC91" s="8"/>
      <c r="AZD91" s="8"/>
      <c r="AZE91" s="8"/>
      <c r="AZF91" s="8"/>
      <c r="AZG91" s="8"/>
      <c r="AZH91" s="8"/>
      <c r="AZI91" s="8"/>
      <c r="AZJ91" s="8"/>
      <c r="AZK91" s="8"/>
      <c r="AZL91" s="8"/>
      <c r="AZM91" s="8"/>
      <c r="AZN91" s="8"/>
      <c r="AZO91" s="8"/>
      <c r="AZP91" s="8"/>
      <c r="AZQ91" s="8"/>
      <c r="AZR91" s="8"/>
      <c r="AZS91" s="8"/>
      <c r="AZT91" s="8"/>
      <c r="AZU91" s="8"/>
      <c r="AZV91" s="8"/>
      <c r="AZW91" s="8"/>
      <c r="AZX91" s="8"/>
      <c r="AZY91" s="8"/>
      <c r="AZZ91" s="8"/>
      <c r="BAA91" s="8"/>
      <c r="BAB91" s="8"/>
      <c r="BAC91" s="8"/>
      <c r="BAD91" s="8"/>
      <c r="BAE91" s="8"/>
      <c r="BAF91" s="8"/>
      <c r="BAG91" s="8"/>
      <c r="BAH91" s="8"/>
      <c r="BAI91" s="8"/>
      <c r="BAJ91" s="8"/>
      <c r="BAK91" s="8"/>
      <c r="BAL91" s="8"/>
      <c r="BAM91" s="8"/>
      <c r="BAN91" s="8"/>
      <c r="BAO91" s="8"/>
      <c r="BAP91" s="8"/>
      <c r="BAQ91" s="8"/>
      <c r="BAR91" s="8"/>
      <c r="BAS91" s="8"/>
      <c r="BAT91" s="8"/>
      <c r="BAU91" s="8"/>
      <c r="BAV91" s="8"/>
      <c r="BAW91" s="8"/>
      <c r="BAX91" s="8"/>
      <c r="BAY91" s="8"/>
      <c r="BAZ91" s="8"/>
      <c r="BBA91" s="8"/>
      <c r="BBB91" s="8"/>
      <c r="BBC91" s="8"/>
      <c r="BBD91" s="8"/>
      <c r="BBE91" s="8"/>
      <c r="BBF91" s="8"/>
      <c r="BBG91" s="8"/>
      <c r="BBH91" s="8"/>
      <c r="BBI91" s="8"/>
      <c r="BBJ91" s="8"/>
      <c r="BBK91" s="8"/>
      <c r="BBL91" s="8"/>
      <c r="BBM91" s="8"/>
      <c r="BBN91" s="8"/>
      <c r="BBO91" s="8"/>
      <c r="BBP91" s="8"/>
      <c r="BBQ91" s="8"/>
      <c r="BBR91" s="8"/>
      <c r="BBS91" s="8"/>
      <c r="BBT91" s="8"/>
      <c r="BBU91" s="8"/>
      <c r="BBV91" s="8"/>
      <c r="BBW91" s="8"/>
      <c r="BBX91" s="8"/>
      <c r="BBY91" s="8"/>
      <c r="BBZ91" s="8"/>
      <c r="BCA91" s="8"/>
      <c r="BCB91" s="8"/>
      <c r="BCC91" s="8"/>
      <c r="BCD91" s="8"/>
      <c r="BCE91" s="8"/>
      <c r="BCF91" s="8"/>
      <c r="BCG91" s="8"/>
      <c r="BCH91" s="8"/>
      <c r="BCI91" s="8"/>
      <c r="BCJ91" s="8"/>
      <c r="BCK91" s="8"/>
      <c r="BCL91" s="8"/>
      <c r="BCM91" s="8"/>
      <c r="BCN91" s="8"/>
      <c r="BCO91" s="8"/>
      <c r="BCP91" s="8"/>
      <c r="BCQ91" s="8"/>
      <c r="BCR91" s="8"/>
      <c r="BCS91" s="8"/>
      <c r="BCT91" s="8"/>
      <c r="BCU91" s="8"/>
      <c r="BCV91" s="8"/>
      <c r="BCW91" s="8"/>
      <c r="BCX91" s="8"/>
      <c r="BCY91" s="8"/>
      <c r="BCZ91" s="8"/>
      <c r="BDA91" s="8"/>
      <c r="BDB91" s="8"/>
      <c r="BDC91" s="8"/>
      <c r="BDD91" s="8"/>
      <c r="BDE91" s="8"/>
      <c r="BDF91" s="8"/>
      <c r="BDG91" s="8"/>
      <c r="BDH91" s="8"/>
      <c r="BDI91" s="8"/>
      <c r="BDJ91" s="8"/>
      <c r="BDK91" s="8"/>
      <c r="BDL91" s="8"/>
      <c r="BDM91" s="8"/>
      <c r="BDN91" s="8"/>
      <c r="BDO91" s="8"/>
      <c r="BDP91" s="8"/>
      <c r="BDQ91" s="8"/>
      <c r="BDR91" s="8"/>
      <c r="BDS91" s="8"/>
      <c r="BDT91" s="8"/>
      <c r="BDU91" s="8"/>
      <c r="BDV91" s="8"/>
      <c r="BDW91" s="8"/>
      <c r="BDX91" s="8"/>
      <c r="BDY91" s="8"/>
      <c r="BDZ91" s="8"/>
      <c r="BEA91" s="8"/>
      <c r="BEB91" s="8"/>
      <c r="BEC91" s="8"/>
      <c r="BED91" s="8"/>
      <c r="BEE91" s="8"/>
      <c r="BEF91" s="8"/>
      <c r="BEG91" s="8"/>
      <c r="BEH91" s="8"/>
      <c r="BEI91" s="8"/>
      <c r="BEJ91" s="8"/>
      <c r="BEK91" s="8"/>
      <c r="BEL91" s="8"/>
      <c r="BEM91" s="8"/>
      <c r="BEN91" s="8"/>
      <c r="BEO91" s="8"/>
      <c r="BEP91" s="8"/>
      <c r="BEQ91" s="8"/>
      <c r="BER91" s="8"/>
      <c r="BES91" s="8"/>
      <c r="BET91" s="8"/>
      <c r="BEU91" s="8"/>
      <c r="BEV91" s="8"/>
      <c r="BEW91" s="8"/>
      <c r="BEX91" s="8"/>
      <c r="BEY91" s="8"/>
      <c r="BEZ91" s="8"/>
      <c r="BFA91" s="8"/>
      <c r="BFB91" s="8"/>
      <c r="BFC91" s="8"/>
      <c r="BFD91" s="8"/>
      <c r="BFE91" s="8"/>
      <c r="BFF91" s="8"/>
      <c r="BFG91" s="8"/>
      <c r="BFH91" s="8"/>
      <c r="BFI91" s="8"/>
      <c r="BFJ91" s="8"/>
      <c r="BFK91" s="8"/>
      <c r="BFL91" s="8"/>
      <c r="BFM91" s="8"/>
      <c r="BFN91" s="8"/>
      <c r="BFO91" s="8"/>
      <c r="BFP91" s="8"/>
      <c r="BFQ91" s="8"/>
      <c r="BFR91" s="8"/>
      <c r="BFS91" s="8"/>
      <c r="BFT91" s="8"/>
      <c r="BFU91" s="8"/>
      <c r="BFV91" s="8"/>
      <c r="BFW91" s="8"/>
      <c r="BFX91" s="8"/>
      <c r="BFY91" s="8"/>
      <c r="BFZ91" s="8"/>
      <c r="BGA91" s="8"/>
      <c r="BGB91" s="8"/>
      <c r="BGC91" s="8"/>
      <c r="BGD91" s="8"/>
      <c r="BGE91" s="8"/>
      <c r="BGF91" s="8"/>
      <c r="BGG91" s="8"/>
      <c r="BGH91" s="8"/>
      <c r="BGI91" s="8"/>
      <c r="BGJ91" s="8"/>
      <c r="BGK91" s="8"/>
      <c r="BGL91" s="8"/>
      <c r="BGM91" s="8"/>
      <c r="BGN91" s="8"/>
      <c r="BGO91" s="8"/>
      <c r="BGP91" s="8"/>
      <c r="BGQ91" s="8"/>
      <c r="BGR91" s="8"/>
      <c r="BGS91" s="8"/>
      <c r="BGT91" s="8"/>
      <c r="BGU91" s="8"/>
      <c r="BGV91" s="8"/>
      <c r="BGW91" s="8"/>
      <c r="BGX91" s="8"/>
      <c r="BGY91" s="8"/>
      <c r="BGZ91" s="8"/>
      <c r="BHA91" s="8"/>
      <c r="BHB91" s="8"/>
      <c r="BHC91" s="8"/>
      <c r="BHD91" s="8"/>
      <c r="BHE91" s="8"/>
      <c r="BHF91" s="8"/>
      <c r="BHG91" s="8"/>
      <c r="BHH91" s="8"/>
      <c r="BHI91" s="8"/>
      <c r="BHJ91" s="8"/>
      <c r="BHK91" s="8"/>
      <c r="BHL91" s="8"/>
      <c r="BHM91" s="8"/>
      <c r="BHN91" s="8"/>
      <c r="BHO91" s="8"/>
      <c r="BHP91" s="8"/>
      <c r="BHQ91" s="8"/>
      <c r="BHR91" s="8"/>
      <c r="BHS91" s="8"/>
      <c r="BHT91" s="8"/>
      <c r="BHU91" s="8"/>
      <c r="BHV91" s="8"/>
      <c r="BHW91" s="8"/>
      <c r="BHX91" s="8"/>
      <c r="BHY91" s="8"/>
      <c r="BHZ91" s="8"/>
      <c r="BIA91" s="8"/>
      <c r="BIB91" s="8"/>
      <c r="BIC91" s="8"/>
      <c r="BID91" s="8"/>
      <c r="BIE91" s="8"/>
      <c r="BIF91" s="8"/>
      <c r="BIG91" s="8"/>
      <c r="BIH91" s="8"/>
      <c r="BII91" s="8"/>
      <c r="BIJ91" s="8"/>
      <c r="BIK91" s="8"/>
      <c r="BIL91" s="8"/>
      <c r="BIM91" s="8"/>
      <c r="BIN91" s="8"/>
      <c r="BIO91" s="8"/>
      <c r="BIP91" s="8"/>
      <c r="BIQ91" s="8"/>
      <c r="BIR91" s="8"/>
      <c r="BIS91" s="8"/>
      <c r="BIT91" s="8"/>
      <c r="BIU91" s="8"/>
      <c r="BIV91" s="8"/>
      <c r="BIW91" s="8"/>
      <c r="BIX91" s="8"/>
      <c r="BIY91" s="8"/>
      <c r="BIZ91" s="8"/>
      <c r="BJA91" s="8"/>
      <c r="BJB91" s="8"/>
      <c r="BJC91" s="8"/>
      <c r="BJD91" s="8"/>
      <c r="BJE91" s="8"/>
      <c r="BJF91" s="8"/>
      <c r="BJG91" s="8"/>
      <c r="BJH91" s="8"/>
      <c r="BJI91" s="8"/>
      <c r="BJJ91" s="8"/>
      <c r="BJK91" s="8"/>
      <c r="BJL91" s="8"/>
      <c r="BJM91" s="8"/>
      <c r="BJN91" s="8"/>
      <c r="BJO91" s="8"/>
      <c r="BJP91" s="8"/>
      <c r="BJQ91" s="8"/>
      <c r="BJR91" s="8"/>
      <c r="BJS91" s="8"/>
      <c r="BJT91" s="8"/>
      <c r="BJU91" s="8"/>
      <c r="BJV91" s="8"/>
      <c r="BJW91" s="8"/>
      <c r="BJX91" s="8"/>
      <c r="BJY91" s="8"/>
      <c r="BJZ91" s="8"/>
      <c r="BKA91" s="8"/>
      <c r="BKB91" s="8"/>
      <c r="BKC91" s="8"/>
      <c r="BKD91" s="8"/>
      <c r="BKE91" s="8"/>
      <c r="BKF91" s="8"/>
      <c r="BKG91" s="8"/>
      <c r="BKH91" s="8"/>
      <c r="BKI91" s="8"/>
      <c r="BKJ91" s="8"/>
      <c r="BKK91" s="8"/>
      <c r="BKL91" s="8"/>
      <c r="BKM91" s="8"/>
      <c r="BKN91" s="8"/>
      <c r="BKO91" s="8"/>
      <c r="BKP91" s="8"/>
      <c r="BKQ91" s="8"/>
      <c r="BKR91" s="8"/>
      <c r="BKS91" s="8"/>
      <c r="BKT91" s="8"/>
      <c r="BKU91" s="8"/>
      <c r="BKV91" s="8"/>
      <c r="BKW91" s="8"/>
      <c r="BKX91" s="8"/>
      <c r="BKY91" s="8"/>
      <c r="BKZ91" s="8"/>
      <c r="BLA91" s="8"/>
      <c r="BLB91" s="8"/>
      <c r="BLC91" s="8"/>
      <c r="BLD91" s="8"/>
      <c r="BLE91" s="8"/>
      <c r="BLF91" s="8"/>
      <c r="BLG91" s="8"/>
      <c r="BLH91" s="8"/>
      <c r="BLI91" s="8"/>
      <c r="BLJ91" s="8"/>
      <c r="BLK91" s="8"/>
      <c r="BLL91" s="8"/>
      <c r="BLM91" s="8"/>
      <c r="BLN91" s="8"/>
      <c r="BLO91" s="8"/>
      <c r="BLP91" s="8"/>
      <c r="BLQ91" s="8"/>
      <c r="BLR91" s="8"/>
      <c r="BLS91" s="8"/>
      <c r="BLT91" s="8"/>
      <c r="BLU91" s="8"/>
      <c r="BLV91" s="8"/>
      <c r="BLW91" s="8"/>
      <c r="BLX91" s="8"/>
      <c r="BLY91" s="8"/>
      <c r="BLZ91" s="8"/>
      <c r="BMA91" s="8"/>
      <c r="BMB91" s="8"/>
      <c r="BMC91" s="8"/>
      <c r="BMD91" s="8"/>
      <c r="BME91" s="8"/>
      <c r="BMF91" s="8"/>
      <c r="BMG91" s="8"/>
      <c r="BMH91" s="8"/>
      <c r="BMI91" s="8"/>
      <c r="BMJ91" s="8"/>
      <c r="BMK91" s="8"/>
      <c r="BML91" s="8"/>
      <c r="BMM91" s="8"/>
      <c r="BMN91" s="8"/>
      <c r="BMO91" s="8"/>
      <c r="BMP91" s="8"/>
      <c r="BMQ91" s="8"/>
      <c r="BMR91" s="8"/>
      <c r="BMS91" s="8"/>
      <c r="BMT91" s="8"/>
      <c r="BMU91" s="8"/>
      <c r="BMV91" s="8"/>
      <c r="BMW91" s="8"/>
      <c r="BMX91" s="8"/>
      <c r="BMY91" s="8"/>
      <c r="BMZ91" s="8"/>
      <c r="BNA91" s="8"/>
      <c r="BNB91" s="8"/>
      <c r="BNC91" s="8"/>
      <c r="BND91" s="8"/>
      <c r="BNE91" s="8"/>
      <c r="BNF91" s="8"/>
      <c r="BNG91" s="8"/>
      <c r="BNH91" s="8"/>
      <c r="BNI91" s="8"/>
      <c r="BNJ91" s="8"/>
      <c r="BNK91" s="8"/>
      <c r="BNL91" s="8"/>
      <c r="BNM91" s="8"/>
      <c r="BNN91" s="8"/>
      <c r="BNO91" s="8"/>
      <c r="BNP91" s="8"/>
      <c r="BNQ91" s="8"/>
      <c r="BNR91" s="8"/>
      <c r="BNS91" s="8"/>
      <c r="BNT91" s="8"/>
      <c r="BNU91" s="8"/>
      <c r="BNV91" s="8"/>
      <c r="BNW91" s="8"/>
      <c r="BNX91" s="8"/>
      <c r="BNY91" s="8"/>
      <c r="BNZ91" s="8"/>
      <c r="BOA91" s="8"/>
      <c r="BOB91" s="8"/>
      <c r="BOC91" s="8"/>
      <c r="BOD91" s="8"/>
      <c r="BOE91" s="8"/>
      <c r="BOF91" s="8"/>
      <c r="BOG91" s="8"/>
      <c r="BOH91" s="8"/>
      <c r="BOI91" s="8"/>
      <c r="BOJ91" s="8"/>
      <c r="BOK91" s="8"/>
      <c r="BOL91" s="8"/>
      <c r="BOM91" s="8"/>
      <c r="BON91" s="8"/>
      <c r="BOO91" s="8"/>
      <c r="BOP91" s="8"/>
      <c r="BOQ91" s="8"/>
      <c r="BOR91" s="8"/>
      <c r="BOS91" s="8"/>
      <c r="BOT91" s="8"/>
      <c r="BOU91" s="8"/>
      <c r="BOV91" s="8"/>
      <c r="BOW91" s="8"/>
      <c r="BOX91" s="8"/>
      <c r="BOY91" s="8"/>
      <c r="BOZ91" s="8"/>
      <c r="BPA91" s="8"/>
      <c r="BPB91" s="8"/>
      <c r="BPC91" s="8"/>
      <c r="BPD91" s="8"/>
      <c r="BPE91" s="8"/>
      <c r="BPF91" s="8"/>
      <c r="BPG91" s="8"/>
      <c r="BPH91" s="8"/>
      <c r="BPI91" s="8"/>
      <c r="BPJ91" s="8"/>
      <c r="BPK91" s="8"/>
      <c r="BPL91" s="8"/>
      <c r="BPM91" s="8"/>
      <c r="BPN91" s="8"/>
      <c r="BPO91" s="8"/>
      <c r="BPP91" s="8"/>
      <c r="BPQ91" s="8"/>
      <c r="BPR91" s="8"/>
      <c r="BPS91" s="8"/>
      <c r="BPT91" s="8"/>
      <c r="BPU91" s="8"/>
      <c r="BPV91" s="8"/>
      <c r="BPW91" s="8"/>
      <c r="BPX91" s="8"/>
      <c r="BPY91" s="8"/>
      <c r="BPZ91" s="8"/>
      <c r="BQA91" s="8"/>
      <c r="BQB91" s="8"/>
      <c r="BQC91" s="8"/>
      <c r="BQD91" s="8"/>
      <c r="BQE91" s="8"/>
      <c r="BQF91" s="8"/>
      <c r="BQG91" s="8"/>
      <c r="BQH91" s="8"/>
      <c r="BQI91" s="8"/>
      <c r="BQJ91" s="8"/>
      <c r="BQK91" s="8"/>
      <c r="BQL91" s="8"/>
      <c r="BQM91" s="8"/>
      <c r="BQN91" s="8"/>
      <c r="BQO91" s="8"/>
      <c r="BQP91" s="8"/>
      <c r="BQQ91" s="8"/>
      <c r="BQR91" s="8"/>
      <c r="BQS91" s="8"/>
      <c r="BQT91" s="8"/>
      <c r="BQU91" s="8"/>
      <c r="BQV91" s="8"/>
      <c r="BQW91" s="8"/>
      <c r="BQX91" s="8"/>
      <c r="BQY91" s="8"/>
      <c r="BQZ91" s="8"/>
      <c r="BRA91" s="8"/>
      <c r="BRB91" s="8"/>
      <c r="BRC91" s="8"/>
      <c r="BRD91" s="8"/>
      <c r="BRE91" s="8"/>
      <c r="BRF91" s="8"/>
      <c r="BRG91" s="8"/>
      <c r="BRH91" s="8"/>
      <c r="BRI91" s="8"/>
      <c r="BRJ91" s="8"/>
      <c r="BRK91" s="8"/>
      <c r="BRL91" s="8"/>
      <c r="BRM91" s="8"/>
      <c r="BRN91" s="8"/>
      <c r="BRO91" s="8"/>
      <c r="BRP91" s="8"/>
      <c r="BRQ91" s="8"/>
      <c r="BRR91" s="8"/>
      <c r="BRS91" s="8"/>
      <c r="BRT91" s="8"/>
      <c r="BRU91" s="8"/>
      <c r="BRV91" s="8"/>
      <c r="BRW91" s="8"/>
      <c r="BRX91" s="8"/>
      <c r="BRY91" s="8"/>
      <c r="BRZ91" s="8"/>
      <c r="BSA91" s="8"/>
      <c r="BSB91" s="8"/>
      <c r="BSC91" s="8"/>
      <c r="BSD91" s="8"/>
      <c r="BSE91" s="8"/>
      <c r="BSF91" s="8"/>
      <c r="BSG91" s="8"/>
      <c r="BSH91" s="8"/>
      <c r="BSI91" s="8"/>
      <c r="BSJ91" s="8"/>
      <c r="BSK91" s="8"/>
      <c r="BSL91" s="8"/>
      <c r="BSM91" s="8"/>
      <c r="BSN91" s="8"/>
      <c r="BSO91" s="8"/>
      <c r="BSP91" s="8"/>
      <c r="BSQ91" s="8"/>
      <c r="BSR91" s="8"/>
      <c r="BSS91" s="8"/>
      <c r="BST91" s="8"/>
      <c r="BSU91" s="8"/>
      <c r="BSV91" s="8"/>
      <c r="BSW91" s="8"/>
      <c r="BSX91" s="8"/>
      <c r="BSY91" s="8"/>
      <c r="BSZ91" s="8"/>
      <c r="BTA91" s="8"/>
      <c r="BTB91" s="8"/>
      <c r="BTC91" s="8"/>
      <c r="BTD91" s="8"/>
      <c r="BTE91" s="8"/>
      <c r="BTF91" s="8"/>
      <c r="BTG91" s="8"/>
      <c r="BTH91" s="8"/>
      <c r="BTI91" s="8"/>
      <c r="BTJ91" s="8"/>
      <c r="BTK91" s="8"/>
      <c r="BTL91" s="8"/>
      <c r="BTM91" s="8"/>
      <c r="BTN91" s="8"/>
      <c r="BTO91" s="8"/>
      <c r="BTP91" s="8"/>
      <c r="BTQ91" s="8"/>
      <c r="BTR91" s="8"/>
      <c r="BTS91" s="8"/>
      <c r="BTT91" s="8"/>
      <c r="BTU91" s="8"/>
      <c r="BTV91" s="8"/>
      <c r="BTW91" s="8"/>
      <c r="BTX91" s="8"/>
      <c r="BTY91" s="8"/>
      <c r="BTZ91" s="8"/>
      <c r="BUA91" s="8"/>
      <c r="BUB91" s="8"/>
      <c r="BUC91" s="8"/>
      <c r="BUD91" s="8"/>
      <c r="BUE91" s="8"/>
      <c r="BUF91" s="8"/>
      <c r="BUG91" s="8"/>
      <c r="BUH91" s="8"/>
      <c r="BUI91" s="8"/>
      <c r="BUJ91" s="8"/>
      <c r="BUK91" s="8"/>
      <c r="BUL91" s="8"/>
      <c r="BUM91" s="8"/>
      <c r="BUN91" s="8"/>
      <c r="BUO91" s="8"/>
      <c r="BUP91" s="8"/>
      <c r="BUQ91" s="8"/>
      <c r="BUR91" s="8"/>
      <c r="BUS91" s="8"/>
      <c r="BUT91" s="8"/>
      <c r="BUU91" s="8"/>
      <c r="BUV91" s="8"/>
      <c r="BUW91" s="8"/>
      <c r="BUX91" s="8"/>
      <c r="BUY91" s="8"/>
      <c r="BUZ91" s="8"/>
      <c r="BVA91" s="8"/>
      <c r="BVB91" s="8"/>
      <c r="BVC91" s="8"/>
      <c r="BVD91" s="8"/>
      <c r="BVE91" s="8"/>
      <c r="BVF91" s="8"/>
      <c r="BVG91" s="8"/>
      <c r="BVH91" s="8"/>
      <c r="BVI91" s="8"/>
      <c r="BVJ91" s="8"/>
      <c r="BVK91" s="8"/>
      <c r="BVL91" s="8"/>
      <c r="BVM91" s="8"/>
      <c r="BVN91" s="8"/>
      <c r="BVO91" s="8"/>
      <c r="BVP91" s="8"/>
      <c r="BVQ91" s="8"/>
      <c r="BVR91" s="8"/>
      <c r="BVS91" s="8"/>
      <c r="BVT91" s="8"/>
      <c r="BVU91" s="8"/>
      <c r="BVV91" s="8"/>
      <c r="BVW91" s="8"/>
      <c r="BVX91" s="8"/>
      <c r="BVY91" s="8"/>
      <c r="BVZ91" s="8"/>
      <c r="BWA91" s="8"/>
      <c r="BWB91" s="8"/>
      <c r="BWC91" s="8"/>
      <c r="BWD91" s="8"/>
      <c r="BWE91" s="8"/>
      <c r="BWF91" s="8"/>
      <c r="BWG91" s="8"/>
      <c r="BWH91" s="8"/>
      <c r="BWI91" s="8"/>
      <c r="BWJ91" s="8"/>
      <c r="BWK91" s="8"/>
      <c r="BWL91" s="8"/>
      <c r="BWM91" s="8"/>
      <c r="BWN91" s="8"/>
      <c r="BWO91" s="8"/>
      <c r="BWP91" s="8"/>
      <c r="BWQ91" s="8"/>
      <c r="BWR91" s="8"/>
      <c r="BWS91" s="8"/>
      <c r="BWT91" s="8"/>
      <c r="BWU91" s="8"/>
      <c r="BWV91" s="8"/>
      <c r="BWW91" s="8"/>
      <c r="BWX91" s="8"/>
      <c r="BWY91" s="8"/>
      <c r="BWZ91" s="8"/>
      <c r="BXA91" s="8"/>
      <c r="BXB91" s="8"/>
      <c r="BXC91" s="8"/>
      <c r="BXD91" s="8"/>
      <c r="BXE91" s="8"/>
      <c r="BXF91" s="8"/>
      <c r="BXG91" s="8"/>
      <c r="BXH91" s="8"/>
      <c r="BXI91" s="8"/>
      <c r="BXJ91" s="8"/>
      <c r="BXK91" s="8"/>
      <c r="BXL91" s="8"/>
      <c r="BXM91" s="8"/>
      <c r="BXN91" s="8"/>
      <c r="BXO91" s="8"/>
      <c r="BXP91" s="8"/>
      <c r="BXQ91" s="8"/>
      <c r="BXR91" s="8"/>
      <c r="BXS91" s="8"/>
      <c r="BXT91" s="8"/>
      <c r="BXU91" s="8"/>
      <c r="BXV91" s="8"/>
      <c r="BXW91" s="8"/>
      <c r="BXX91" s="8"/>
      <c r="BXY91" s="8"/>
      <c r="BXZ91" s="8"/>
      <c r="BYA91" s="8"/>
      <c r="BYB91" s="8"/>
      <c r="BYC91" s="8"/>
      <c r="BYD91" s="8"/>
      <c r="BYE91" s="8"/>
      <c r="BYF91" s="8"/>
      <c r="BYG91" s="8"/>
      <c r="BYH91" s="8"/>
      <c r="BYI91" s="8"/>
      <c r="BYJ91" s="8"/>
      <c r="BYK91" s="8"/>
      <c r="BYL91" s="8"/>
      <c r="BYM91" s="8"/>
      <c r="BYN91" s="8"/>
      <c r="BYO91" s="8"/>
      <c r="BYP91" s="8"/>
      <c r="BYQ91" s="8"/>
      <c r="BYR91" s="8"/>
      <c r="BYS91" s="8"/>
      <c r="BYT91" s="8"/>
      <c r="BYU91" s="8"/>
      <c r="BYV91" s="8"/>
      <c r="BYW91" s="8"/>
      <c r="BYX91" s="8"/>
      <c r="BYY91" s="8"/>
      <c r="BYZ91" s="8"/>
      <c r="BZA91" s="8"/>
      <c r="BZB91" s="8"/>
      <c r="BZC91" s="8"/>
      <c r="BZD91" s="8"/>
      <c r="BZE91" s="8"/>
      <c r="BZF91" s="8"/>
      <c r="BZG91" s="8"/>
      <c r="BZH91" s="8"/>
      <c r="BZI91" s="8"/>
      <c r="BZJ91" s="8"/>
      <c r="BZK91" s="8"/>
      <c r="BZL91" s="8"/>
      <c r="BZM91" s="8"/>
      <c r="BZN91" s="8"/>
      <c r="BZO91" s="8"/>
      <c r="BZP91" s="8"/>
      <c r="BZQ91" s="8"/>
      <c r="BZR91" s="8"/>
      <c r="BZS91" s="8"/>
      <c r="BZT91" s="8"/>
      <c r="BZU91" s="8"/>
      <c r="BZV91" s="8"/>
      <c r="BZW91" s="8"/>
      <c r="BZX91" s="8"/>
      <c r="BZY91" s="8"/>
      <c r="BZZ91" s="8"/>
      <c r="CAA91" s="8"/>
      <c r="CAB91" s="8"/>
      <c r="CAC91" s="8"/>
      <c r="CAD91" s="8"/>
      <c r="CAE91" s="8"/>
      <c r="CAF91" s="8"/>
      <c r="CAG91" s="8"/>
      <c r="CAH91" s="8"/>
      <c r="CAI91" s="8"/>
      <c r="CAJ91" s="8"/>
      <c r="CAK91" s="8"/>
      <c r="CAL91" s="8"/>
      <c r="CAM91" s="8"/>
      <c r="CAN91" s="8"/>
      <c r="CAO91" s="8"/>
      <c r="CAP91" s="8"/>
      <c r="CAQ91" s="8"/>
      <c r="CAR91" s="8"/>
      <c r="CAS91" s="8"/>
      <c r="CAT91" s="8"/>
      <c r="CAU91" s="8"/>
      <c r="CAV91" s="8"/>
      <c r="CAW91" s="8"/>
      <c r="CAX91" s="8"/>
      <c r="CAY91" s="8"/>
      <c r="CAZ91" s="8"/>
      <c r="CBA91" s="8"/>
      <c r="CBB91" s="8"/>
      <c r="CBC91" s="8"/>
      <c r="CBD91" s="8"/>
      <c r="CBE91" s="8"/>
      <c r="CBF91" s="8"/>
      <c r="CBG91" s="8"/>
      <c r="CBH91" s="8"/>
      <c r="CBI91" s="8"/>
      <c r="CBJ91" s="8"/>
      <c r="CBK91" s="8"/>
      <c r="CBL91" s="8"/>
      <c r="CBM91" s="8"/>
      <c r="CBN91" s="8"/>
      <c r="CBO91" s="8"/>
      <c r="CBP91" s="8"/>
      <c r="CBQ91" s="8"/>
      <c r="CBR91" s="8"/>
      <c r="CBS91" s="8"/>
      <c r="CBT91" s="8"/>
      <c r="CBU91" s="8"/>
      <c r="CBV91" s="8"/>
      <c r="CBW91" s="8"/>
      <c r="CBX91" s="8"/>
      <c r="CBY91" s="8"/>
      <c r="CBZ91" s="8"/>
      <c r="CCA91" s="8"/>
      <c r="CCB91" s="8"/>
      <c r="CCC91" s="8"/>
      <c r="CCD91" s="8"/>
      <c r="CCE91" s="8"/>
      <c r="CCF91" s="8"/>
      <c r="CCG91" s="8"/>
      <c r="CCH91" s="8"/>
      <c r="CCI91" s="8"/>
      <c r="CCJ91" s="8"/>
      <c r="CCK91" s="8"/>
      <c r="CCL91" s="8"/>
      <c r="CCM91" s="8"/>
      <c r="CCN91" s="8"/>
      <c r="CCO91" s="8"/>
      <c r="CCP91" s="8"/>
      <c r="CCQ91" s="8"/>
      <c r="CCR91" s="8"/>
      <c r="CCS91" s="8"/>
      <c r="CCT91" s="8"/>
      <c r="CCU91" s="8"/>
      <c r="CCV91" s="8"/>
      <c r="CCW91" s="8"/>
      <c r="CCX91" s="8"/>
      <c r="CCY91" s="8"/>
      <c r="CCZ91" s="8"/>
      <c r="CDA91" s="8"/>
      <c r="CDB91" s="8"/>
      <c r="CDC91" s="8"/>
      <c r="CDD91" s="8"/>
      <c r="CDE91" s="8"/>
      <c r="CDF91" s="8"/>
      <c r="CDG91" s="8"/>
      <c r="CDH91" s="8"/>
      <c r="CDI91" s="8"/>
      <c r="CDJ91" s="8"/>
      <c r="CDK91" s="8"/>
      <c r="CDL91" s="8"/>
      <c r="CDM91" s="8"/>
      <c r="CDN91" s="8"/>
      <c r="CDO91" s="8"/>
      <c r="CDP91" s="8"/>
      <c r="CDQ91" s="8"/>
      <c r="CDR91" s="8"/>
      <c r="CDS91" s="8"/>
      <c r="CDT91" s="8"/>
      <c r="CDU91" s="8"/>
      <c r="CDV91" s="8"/>
      <c r="CDW91" s="8"/>
      <c r="CDX91" s="8"/>
      <c r="CDY91" s="8"/>
      <c r="CDZ91" s="8"/>
      <c r="CEA91" s="8"/>
      <c r="CEB91" s="8"/>
      <c r="CEC91" s="8"/>
      <c r="CED91" s="8"/>
      <c r="CEE91" s="8"/>
      <c r="CEF91" s="8"/>
      <c r="CEG91" s="8"/>
      <c r="CEH91" s="8"/>
      <c r="CEI91" s="8"/>
      <c r="CEJ91" s="8"/>
      <c r="CEK91" s="8"/>
      <c r="CEL91" s="8"/>
      <c r="CEM91" s="8"/>
      <c r="CEN91" s="8"/>
      <c r="CEO91" s="8"/>
      <c r="CEP91" s="8"/>
      <c r="CEQ91" s="8"/>
      <c r="CER91" s="8"/>
      <c r="CES91" s="8"/>
      <c r="CET91" s="8"/>
      <c r="CEU91" s="8"/>
      <c r="CEV91" s="8"/>
      <c r="CEW91" s="8"/>
      <c r="CEX91" s="8"/>
      <c r="CEY91" s="8"/>
      <c r="CEZ91" s="8"/>
      <c r="CFA91" s="8"/>
      <c r="CFB91" s="8"/>
      <c r="CFC91" s="8"/>
      <c r="CFD91" s="8"/>
      <c r="CFE91" s="8"/>
      <c r="CFF91" s="8"/>
      <c r="CFG91" s="8"/>
      <c r="CFH91" s="8"/>
      <c r="CFI91" s="8"/>
      <c r="CFJ91" s="8"/>
      <c r="CFK91" s="8"/>
      <c r="CFL91" s="8"/>
      <c r="CFM91" s="8"/>
      <c r="CFN91" s="8"/>
      <c r="CFO91" s="8"/>
      <c r="CFP91" s="8"/>
      <c r="CFQ91" s="8"/>
      <c r="CFR91" s="8"/>
      <c r="CFS91" s="8"/>
      <c r="CFT91" s="8"/>
      <c r="CFU91" s="8"/>
      <c r="CFV91" s="8"/>
      <c r="CFW91" s="8"/>
      <c r="CFX91" s="8"/>
      <c r="CFY91" s="8"/>
      <c r="CFZ91" s="8"/>
      <c r="CGA91" s="8"/>
      <c r="CGB91" s="8"/>
      <c r="CGC91" s="8"/>
      <c r="CGD91" s="8"/>
      <c r="CGE91" s="8"/>
      <c r="CGF91" s="8"/>
      <c r="CGG91" s="8"/>
      <c r="CGH91" s="8"/>
      <c r="CGI91" s="8"/>
      <c r="CGJ91" s="8"/>
      <c r="CGK91" s="8"/>
      <c r="CGL91" s="8"/>
      <c r="CGM91" s="8"/>
      <c r="CGN91" s="8"/>
      <c r="CGO91" s="8"/>
      <c r="CGP91" s="8"/>
      <c r="CGQ91" s="8"/>
      <c r="CGR91" s="8"/>
      <c r="CGS91" s="8"/>
      <c r="CGT91" s="8"/>
      <c r="CGU91" s="8"/>
      <c r="CGV91" s="8"/>
      <c r="CGW91" s="8"/>
      <c r="CGX91" s="8"/>
      <c r="CGY91" s="8"/>
      <c r="CGZ91" s="8"/>
      <c r="CHA91" s="8"/>
      <c r="CHB91" s="8"/>
      <c r="CHC91" s="8"/>
      <c r="CHD91" s="8"/>
      <c r="CHE91" s="8"/>
      <c r="CHF91" s="8"/>
      <c r="CHG91" s="8"/>
      <c r="CHH91" s="8"/>
      <c r="CHI91" s="8"/>
      <c r="CHJ91" s="8"/>
      <c r="CHK91" s="8"/>
      <c r="CHL91" s="8"/>
      <c r="CHM91" s="8"/>
      <c r="CHN91" s="8"/>
      <c r="CHO91" s="8"/>
      <c r="CHP91" s="8"/>
      <c r="CHQ91" s="8"/>
      <c r="CHR91" s="8"/>
      <c r="CHS91" s="8"/>
      <c r="CHT91" s="8"/>
      <c r="CHU91" s="8"/>
      <c r="CHV91" s="8"/>
      <c r="CHW91" s="8"/>
      <c r="CHX91" s="8"/>
      <c r="CHY91" s="8"/>
      <c r="CHZ91" s="8"/>
      <c r="CIA91" s="8"/>
      <c r="CIB91" s="8"/>
      <c r="CIC91" s="8"/>
      <c r="CID91" s="8"/>
      <c r="CIE91" s="8"/>
      <c r="CIF91" s="8"/>
      <c r="CIG91" s="8"/>
      <c r="CIH91" s="8"/>
      <c r="CII91" s="8"/>
      <c r="CIJ91" s="8"/>
      <c r="CIK91" s="8"/>
      <c r="CIL91" s="8"/>
      <c r="CIM91" s="8"/>
      <c r="CIN91" s="8"/>
      <c r="CIO91" s="8"/>
      <c r="CIP91" s="8"/>
      <c r="CIQ91" s="8"/>
      <c r="CIR91" s="8"/>
      <c r="CIS91" s="8"/>
      <c r="CIT91" s="8"/>
      <c r="CIU91" s="8"/>
      <c r="CIV91" s="8"/>
      <c r="CIW91" s="8"/>
      <c r="CIX91" s="8"/>
      <c r="CIY91" s="8"/>
      <c r="CIZ91" s="8"/>
      <c r="CJA91" s="8"/>
      <c r="CJB91" s="8"/>
      <c r="CJC91" s="8"/>
      <c r="CJD91" s="8"/>
      <c r="CJE91" s="8"/>
      <c r="CJF91" s="8"/>
      <c r="CJG91" s="8"/>
      <c r="CJH91" s="8"/>
      <c r="CJI91" s="8"/>
      <c r="CJJ91" s="8"/>
      <c r="CJK91" s="8"/>
      <c r="CJL91" s="8"/>
      <c r="CJM91" s="8"/>
      <c r="CJN91" s="8"/>
      <c r="CJO91" s="8"/>
      <c r="CJP91" s="8"/>
      <c r="CJQ91" s="8"/>
      <c r="CJR91" s="8"/>
      <c r="CJS91" s="8"/>
      <c r="CJT91" s="8"/>
      <c r="CJU91" s="8"/>
      <c r="CJV91" s="8"/>
      <c r="CJW91" s="8"/>
      <c r="CJX91" s="8"/>
      <c r="CJY91" s="8"/>
      <c r="CJZ91" s="8"/>
      <c r="CKA91" s="8"/>
      <c r="CKB91" s="8"/>
      <c r="CKC91" s="8"/>
      <c r="CKD91" s="8"/>
      <c r="CKE91" s="8"/>
      <c r="CKF91" s="8"/>
      <c r="CKG91" s="8"/>
      <c r="CKH91" s="8"/>
      <c r="CKI91" s="8"/>
      <c r="CKJ91" s="8"/>
      <c r="CKK91" s="8"/>
      <c r="CKL91" s="8"/>
      <c r="CKM91" s="8"/>
      <c r="CKN91" s="8"/>
      <c r="CKO91" s="8"/>
      <c r="CKP91" s="8"/>
      <c r="CKQ91" s="8"/>
      <c r="CKR91" s="8"/>
      <c r="CKS91" s="8"/>
      <c r="CKT91" s="8"/>
      <c r="CKU91" s="8"/>
      <c r="CKV91" s="8"/>
      <c r="CKW91" s="8"/>
      <c r="CKX91" s="8"/>
      <c r="CKY91" s="8"/>
      <c r="CKZ91" s="8"/>
      <c r="CLA91" s="8"/>
      <c r="CLB91" s="8"/>
      <c r="CLC91" s="8"/>
      <c r="CLD91" s="8"/>
      <c r="CLE91" s="8"/>
      <c r="CLF91" s="8"/>
      <c r="CLG91" s="8"/>
      <c r="CLH91" s="8"/>
      <c r="CLI91" s="8"/>
      <c r="CLJ91" s="8"/>
      <c r="CLK91" s="8"/>
      <c r="CLL91" s="8"/>
      <c r="CLM91" s="8"/>
      <c r="CLN91" s="8"/>
      <c r="CLO91" s="8"/>
      <c r="CLP91" s="8"/>
      <c r="CLQ91" s="8"/>
      <c r="CLR91" s="8"/>
      <c r="CLS91" s="8"/>
      <c r="CLT91" s="8"/>
      <c r="CLU91" s="8"/>
      <c r="CLV91" s="8"/>
      <c r="CLW91" s="8"/>
      <c r="CLX91" s="8"/>
      <c r="CLY91" s="8"/>
      <c r="CLZ91" s="8"/>
      <c r="CMA91" s="8"/>
      <c r="CMB91" s="8"/>
      <c r="CMC91" s="8"/>
      <c r="CMD91" s="8"/>
      <c r="CME91" s="8"/>
      <c r="CMF91" s="8"/>
      <c r="CMG91" s="8"/>
      <c r="CMH91" s="8"/>
      <c r="CMI91" s="8"/>
      <c r="CMJ91" s="8"/>
      <c r="CMK91" s="8"/>
      <c r="CML91" s="8"/>
      <c r="CMM91" s="8"/>
      <c r="CMN91" s="8"/>
      <c r="CMO91" s="8"/>
      <c r="CMP91" s="8"/>
      <c r="CMQ91" s="8"/>
      <c r="CMR91" s="8"/>
      <c r="CMS91" s="8"/>
      <c r="CMT91" s="8"/>
      <c r="CMU91" s="8"/>
      <c r="CMV91" s="8"/>
      <c r="CMW91" s="8"/>
      <c r="CMX91" s="8"/>
      <c r="CMY91" s="8"/>
      <c r="CMZ91" s="8"/>
      <c r="CNA91" s="8"/>
      <c r="CNB91" s="8"/>
      <c r="CNC91" s="8"/>
      <c r="CND91" s="8"/>
      <c r="CNE91" s="8"/>
      <c r="CNF91" s="8"/>
      <c r="CNG91" s="8"/>
      <c r="CNH91" s="8"/>
      <c r="CNI91" s="8"/>
      <c r="CNJ91" s="8"/>
      <c r="CNK91" s="8"/>
      <c r="CNL91" s="8"/>
      <c r="CNM91" s="8"/>
      <c r="CNN91" s="8"/>
      <c r="CNO91" s="8"/>
      <c r="CNP91" s="8"/>
      <c r="CNQ91" s="8"/>
      <c r="CNR91" s="8"/>
      <c r="CNS91" s="8"/>
      <c r="CNT91" s="8"/>
      <c r="CNU91" s="8"/>
      <c r="CNV91" s="8"/>
      <c r="CNW91" s="8"/>
      <c r="CNX91" s="8"/>
      <c r="CNY91" s="8"/>
      <c r="CNZ91" s="8"/>
      <c r="COA91" s="8"/>
      <c r="COB91" s="8"/>
      <c r="COC91" s="8"/>
      <c r="COD91" s="8"/>
      <c r="COE91" s="8"/>
      <c r="COF91" s="8"/>
      <c r="COG91" s="8"/>
      <c r="COH91" s="8"/>
      <c r="COI91" s="8"/>
      <c r="COJ91" s="8"/>
      <c r="COK91" s="8"/>
      <c r="COL91" s="8"/>
      <c r="COM91" s="8"/>
      <c r="CON91" s="8"/>
      <c r="COO91" s="8"/>
      <c r="COP91" s="8"/>
      <c r="COQ91" s="8"/>
      <c r="COR91" s="8"/>
      <c r="COS91" s="8"/>
      <c r="COT91" s="8"/>
      <c r="COU91" s="8"/>
      <c r="COV91" s="8"/>
      <c r="COW91" s="8"/>
      <c r="COX91" s="8"/>
      <c r="COY91" s="8"/>
      <c r="COZ91" s="8"/>
      <c r="CPA91" s="8"/>
      <c r="CPB91" s="8"/>
      <c r="CPC91" s="8"/>
      <c r="CPD91" s="8"/>
      <c r="CPE91" s="8"/>
      <c r="CPF91" s="8"/>
      <c r="CPG91" s="8"/>
      <c r="CPH91" s="8"/>
      <c r="CPI91" s="8"/>
      <c r="CPJ91" s="8"/>
      <c r="CPK91" s="8"/>
      <c r="CPL91" s="8"/>
      <c r="CPM91" s="8"/>
      <c r="CPN91" s="8"/>
      <c r="CPO91" s="8"/>
      <c r="CPP91" s="8"/>
      <c r="CPQ91" s="8"/>
      <c r="CPR91" s="8"/>
      <c r="CPS91" s="8"/>
      <c r="CPT91" s="8"/>
      <c r="CPU91" s="8"/>
      <c r="CPV91" s="8"/>
      <c r="CPW91" s="8"/>
      <c r="CPX91" s="8"/>
      <c r="CPY91" s="8"/>
      <c r="CPZ91" s="8"/>
      <c r="CQA91" s="8"/>
      <c r="CQB91" s="8"/>
      <c r="CQC91" s="8"/>
      <c r="CQD91" s="8"/>
      <c r="CQE91" s="8"/>
      <c r="CQF91" s="8"/>
      <c r="CQG91" s="8"/>
      <c r="CQH91" s="8"/>
      <c r="CQI91" s="8"/>
      <c r="CQJ91" s="8"/>
      <c r="CQK91" s="8"/>
      <c r="CQL91" s="8"/>
      <c r="CQM91" s="8"/>
      <c r="CQN91" s="8"/>
      <c r="CQO91" s="8"/>
      <c r="CQP91" s="8"/>
      <c r="CQQ91" s="8"/>
      <c r="CQR91" s="8"/>
      <c r="CQS91" s="8"/>
      <c r="CQT91" s="8"/>
      <c r="CQU91" s="8"/>
      <c r="CQV91" s="8"/>
      <c r="CQW91" s="8"/>
      <c r="CQX91" s="8"/>
      <c r="CQY91" s="8"/>
      <c r="CQZ91" s="8"/>
      <c r="CRA91" s="8"/>
      <c r="CRB91" s="8"/>
      <c r="CRC91" s="8"/>
      <c r="CRD91" s="8"/>
      <c r="CRE91" s="8"/>
      <c r="CRF91" s="8"/>
      <c r="CRG91" s="8"/>
      <c r="CRH91" s="8"/>
      <c r="CRI91" s="8"/>
      <c r="CRJ91" s="8"/>
      <c r="CRK91" s="8"/>
      <c r="CRL91" s="8"/>
      <c r="CRM91" s="8"/>
      <c r="CRN91" s="8"/>
      <c r="CRO91" s="8"/>
      <c r="CRP91" s="8"/>
      <c r="CRQ91" s="8"/>
      <c r="CRR91" s="8"/>
      <c r="CRS91" s="8"/>
      <c r="CRT91" s="8"/>
      <c r="CRU91" s="8"/>
      <c r="CRV91" s="8"/>
      <c r="CRW91" s="8"/>
      <c r="CRX91" s="8"/>
      <c r="CRY91" s="8"/>
      <c r="CRZ91" s="8"/>
      <c r="CSA91" s="8"/>
      <c r="CSB91" s="8"/>
      <c r="CSC91" s="8"/>
      <c r="CSD91" s="8"/>
      <c r="CSE91" s="8"/>
      <c r="CSF91" s="8"/>
      <c r="CSG91" s="8"/>
      <c r="CSH91" s="8"/>
      <c r="CSI91" s="8"/>
      <c r="CSJ91" s="8"/>
      <c r="CSK91" s="8"/>
      <c r="CSL91" s="8"/>
      <c r="CSM91" s="8"/>
      <c r="CSN91" s="8"/>
      <c r="CSO91" s="8"/>
      <c r="CSP91" s="8"/>
      <c r="CSQ91" s="8"/>
      <c r="CSR91" s="8"/>
      <c r="CSS91" s="8"/>
      <c r="CST91" s="8"/>
      <c r="CSU91" s="8"/>
      <c r="CSV91" s="8"/>
      <c r="CSW91" s="8"/>
      <c r="CSX91" s="8"/>
      <c r="CSY91" s="8"/>
      <c r="CSZ91" s="8"/>
      <c r="CTA91" s="8"/>
      <c r="CTB91" s="8"/>
      <c r="CTC91" s="8"/>
      <c r="CTD91" s="8"/>
      <c r="CTE91" s="8"/>
      <c r="CTF91" s="8"/>
      <c r="CTG91" s="8"/>
      <c r="CTH91" s="8"/>
      <c r="CTI91" s="8"/>
      <c r="CTJ91" s="8"/>
      <c r="CTK91" s="8"/>
      <c r="CTL91" s="8"/>
      <c r="CTM91" s="8"/>
      <c r="CTN91" s="8"/>
      <c r="CTO91" s="8"/>
      <c r="CTP91" s="8"/>
      <c r="CTQ91" s="8"/>
      <c r="CTR91" s="8"/>
      <c r="CTS91" s="8"/>
      <c r="CTT91" s="8"/>
      <c r="CTU91" s="8"/>
      <c r="CTV91" s="8"/>
      <c r="CTW91" s="8"/>
      <c r="CTX91" s="8"/>
      <c r="CTY91" s="8"/>
      <c r="CTZ91" s="8"/>
      <c r="CUA91" s="8"/>
      <c r="CUB91" s="8"/>
      <c r="CUC91" s="8"/>
      <c r="CUD91" s="8"/>
      <c r="CUE91" s="8"/>
      <c r="CUF91" s="8"/>
      <c r="CUG91" s="8"/>
      <c r="CUH91" s="8"/>
      <c r="CUI91" s="8"/>
      <c r="CUJ91" s="8"/>
      <c r="CUK91" s="8"/>
      <c r="CUL91" s="8"/>
      <c r="CUM91" s="8"/>
      <c r="CUN91" s="8"/>
      <c r="CUO91" s="8"/>
      <c r="CUP91" s="8"/>
      <c r="CUQ91" s="8"/>
      <c r="CUR91" s="8"/>
      <c r="CUS91" s="8"/>
      <c r="CUT91" s="8"/>
      <c r="CUU91" s="8"/>
      <c r="CUV91" s="8"/>
      <c r="CUW91" s="8"/>
      <c r="CUX91" s="8"/>
      <c r="CUY91" s="8"/>
      <c r="CUZ91" s="8"/>
      <c r="CVA91" s="8"/>
      <c r="CVB91" s="8"/>
      <c r="CVC91" s="8"/>
      <c r="CVD91" s="8"/>
      <c r="CVE91" s="8"/>
      <c r="CVF91" s="8"/>
      <c r="CVG91" s="8"/>
      <c r="CVH91" s="8"/>
      <c r="CVI91" s="8"/>
      <c r="CVJ91" s="8"/>
      <c r="CVK91" s="8"/>
      <c r="CVL91" s="8"/>
      <c r="CVM91" s="8"/>
      <c r="CVN91" s="8"/>
      <c r="CVO91" s="8"/>
      <c r="CVP91" s="8"/>
      <c r="CVQ91" s="8"/>
      <c r="CVR91" s="8"/>
      <c r="CVS91" s="8"/>
      <c r="CVT91" s="8"/>
      <c r="CVU91" s="8"/>
      <c r="CVV91" s="8"/>
      <c r="CVW91" s="8"/>
      <c r="CVX91" s="8"/>
      <c r="CVY91" s="8"/>
      <c r="CVZ91" s="8"/>
      <c r="CWA91" s="8"/>
      <c r="CWB91" s="8"/>
      <c r="CWC91" s="8"/>
      <c r="CWD91" s="8"/>
      <c r="CWE91" s="8"/>
      <c r="CWF91" s="8"/>
      <c r="CWG91" s="8"/>
      <c r="CWH91" s="8"/>
      <c r="CWI91" s="8"/>
      <c r="CWJ91" s="8"/>
      <c r="CWK91" s="8"/>
      <c r="CWL91" s="8"/>
      <c r="CWM91" s="8"/>
      <c r="CWN91" s="8"/>
      <c r="CWO91" s="8"/>
      <c r="CWP91" s="8"/>
      <c r="CWQ91" s="8"/>
      <c r="CWR91" s="8"/>
      <c r="CWS91" s="8"/>
      <c r="CWT91" s="8"/>
      <c r="CWU91" s="8"/>
      <c r="CWV91" s="8"/>
      <c r="CWW91" s="8"/>
      <c r="CWX91" s="8"/>
      <c r="CWY91" s="8"/>
      <c r="CWZ91" s="8"/>
      <c r="CXA91" s="8"/>
      <c r="CXB91" s="8"/>
      <c r="CXC91" s="8"/>
      <c r="CXD91" s="8"/>
      <c r="CXE91" s="8"/>
      <c r="CXF91" s="8"/>
      <c r="CXG91" s="8"/>
      <c r="CXH91" s="8"/>
      <c r="CXI91" s="8"/>
      <c r="CXJ91" s="8"/>
      <c r="CXK91" s="8"/>
      <c r="CXL91" s="8"/>
      <c r="CXM91" s="8"/>
      <c r="CXN91" s="8"/>
      <c r="CXO91" s="8"/>
      <c r="CXP91" s="8"/>
      <c r="CXQ91" s="8"/>
      <c r="CXR91" s="8"/>
      <c r="CXS91" s="8"/>
      <c r="CXT91" s="8"/>
      <c r="CXU91" s="8"/>
      <c r="CXV91" s="8"/>
      <c r="CXW91" s="8"/>
      <c r="CXX91" s="8"/>
      <c r="CXY91" s="8"/>
      <c r="CXZ91" s="8"/>
      <c r="CYA91" s="8"/>
      <c r="CYB91" s="8"/>
      <c r="CYC91" s="8"/>
      <c r="CYD91" s="8"/>
      <c r="CYE91" s="8"/>
      <c r="CYF91" s="8"/>
      <c r="CYG91" s="8"/>
      <c r="CYH91" s="8"/>
      <c r="CYI91" s="8"/>
      <c r="CYJ91" s="8"/>
      <c r="CYK91" s="8"/>
      <c r="CYL91" s="8"/>
      <c r="CYM91" s="8"/>
      <c r="CYN91" s="8"/>
      <c r="CYO91" s="8"/>
      <c r="CYP91" s="8"/>
      <c r="CYQ91" s="8"/>
      <c r="CYR91" s="8"/>
      <c r="CYS91" s="8"/>
      <c r="CYT91" s="8"/>
      <c r="CYU91" s="8"/>
      <c r="CYV91" s="8"/>
      <c r="CYW91" s="8"/>
      <c r="CYX91" s="8"/>
      <c r="CYY91" s="8"/>
      <c r="CYZ91" s="8"/>
      <c r="CZA91" s="8"/>
      <c r="CZB91" s="8"/>
      <c r="CZC91" s="8"/>
      <c r="CZD91" s="8"/>
      <c r="CZE91" s="8"/>
      <c r="CZF91" s="8"/>
      <c r="CZG91" s="8"/>
      <c r="CZH91" s="8"/>
      <c r="CZI91" s="8"/>
      <c r="CZJ91" s="8"/>
      <c r="CZK91" s="8"/>
      <c r="CZL91" s="8"/>
      <c r="CZM91" s="8"/>
      <c r="CZN91" s="8"/>
      <c r="CZO91" s="8"/>
      <c r="CZP91" s="8"/>
      <c r="CZQ91" s="8"/>
      <c r="CZR91" s="8"/>
      <c r="CZS91" s="8"/>
      <c r="CZT91" s="8"/>
      <c r="CZU91" s="8"/>
      <c r="CZV91" s="8"/>
      <c r="CZW91" s="8"/>
      <c r="CZX91" s="8"/>
      <c r="CZY91" s="8"/>
      <c r="CZZ91" s="8"/>
      <c r="DAA91" s="8"/>
      <c r="DAB91" s="8"/>
      <c r="DAC91" s="8"/>
      <c r="DAD91" s="8"/>
      <c r="DAE91" s="8"/>
      <c r="DAF91" s="8"/>
      <c r="DAG91" s="8"/>
      <c r="DAH91" s="8"/>
      <c r="DAI91" s="8"/>
      <c r="DAJ91" s="8"/>
      <c r="DAK91" s="8"/>
      <c r="DAL91" s="8"/>
      <c r="DAM91" s="8"/>
      <c r="DAN91" s="8"/>
      <c r="DAO91" s="8"/>
      <c r="DAP91" s="8"/>
      <c r="DAQ91" s="8"/>
      <c r="DAR91" s="8"/>
      <c r="DAS91" s="8"/>
      <c r="DAT91" s="8"/>
      <c r="DAU91" s="8"/>
      <c r="DAV91" s="8"/>
      <c r="DAW91" s="8"/>
      <c r="DAX91" s="8"/>
      <c r="DAY91" s="8"/>
      <c r="DAZ91" s="8"/>
      <c r="DBA91" s="8"/>
      <c r="DBB91" s="8"/>
      <c r="DBC91" s="8"/>
      <c r="DBD91" s="8"/>
      <c r="DBE91" s="8"/>
      <c r="DBF91" s="8"/>
      <c r="DBG91" s="8"/>
      <c r="DBH91" s="8"/>
      <c r="DBI91" s="8"/>
      <c r="DBJ91" s="8"/>
      <c r="DBK91" s="8"/>
      <c r="DBL91" s="8"/>
      <c r="DBM91" s="8"/>
      <c r="DBN91" s="8"/>
      <c r="DBO91" s="8"/>
      <c r="DBP91" s="8"/>
      <c r="DBQ91" s="8"/>
      <c r="DBR91" s="8"/>
      <c r="DBS91" s="8"/>
      <c r="DBT91" s="8"/>
      <c r="DBU91" s="8"/>
      <c r="DBV91" s="8"/>
      <c r="DBW91" s="8"/>
      <c r="DBX91" s="8"/>
      <c r="DBY91" s="8"/>
      <c r="DBZ91" s="8"/>
      <c r="DCA91" s="8"/>
      <c r="DCB91" s="8"/>
      <c r="DCC91" s="8"/>
      <c r="DCD91" s="8"/>
      <c r="DCE91" s="8"/>
      <c r="DCF91" s="8"/>
      <c r="DCG91" s="8"/>
      <c r="DCH91" s="8"/>
      <c r="DCI91" s="8"/>
      <c r="DCJ91" s="8"/>
      <c r="DCK91" s="8"/>
      <c r="DCL91" s="8"/>
      <c r="DCM91" s="8"/>
      <c r="DCN91" s="8"/>
      <c r="DCO91" s="8"/>
      <c r="DCP91" s="8"/>
      <c r="DCQ91" s="8"/>
      <c r="DCR91" s="8"/>
      <c r="DCS91" s="8"/>
      <c r="DCT91" s="8"/>
      <c r="DCU91" s="8"/>
      <c r="DCV91" s="8"/>
      <c r="DCW91" s="8"/>
      <c r="DCX91" s="8"/>
      <c r="DCY91" s="8"/>
      <c r="DCZ91" s="8"/>
      <c r="DDA91" s="8"/>
      <c r="DDB91" s="8"/>
      <c r="DDC91" s="8"/>
      <c r="DDD91" s="8"/>
      <c r="DDE91" s="8"/>
      <c r="DDF91" s="8"/>
      <c r="DDG91" s="8"/>
      <c r="DDH91" s="8"/>
      <c r="DDI91" s="8"/>
      <c r="DDJ91" s="8"/>
      <c r="DDK91" s="8"/>
      <c r="DDL91" s="8"/>
      <c r="DDM91" s="8"/>
      <c r="DDN91" s="8"/>
      <c r="DDO91" s="8"/>
      <c r="DDP91" s="8"/>
      <c r="DDQ91" s="8"/>
      <c r="DDR91" s="8"/>
      <c r="DDS91" s="8"/>
      <c r="DDT91" s="8"/>
      <c r="DDU91" s="8"/>
      <c r="DDV91" s="8"/>
      <c r="DDW91" s="8"/>
      <c r="DDX91" s="8"/>
      <c r="DDY91" s="8"/>
      <c r="DDZ91" s="8"/>
      <c r="DEA91" s="8"/>
      <c r="DEB91" s="8"/>
      <c r="DEC91" s="8"/>
      <c r="DED91" s="8"/>
      <c r="DEE91" s="8"/>
      <c r="DEF91" s="8"/>
      <c r="DEG91" s="8"/>
      <c r="DEH91" s="8"/>
      <c r="DEI91" s="8"/>
      <c r="DEJ91" s="8"/>
      <c r="DEK91" s="8"/>
      <c r="DEL91" s="8"/>
      <c r="DEM91" s="8"/>
      <c r="DEN91" s="8"/>
      <c r="DEO91" s="8"/>
      <c r="DEP91" s="8"/>
      <c r="DEQ91" s="8"/>
      <c r="DER91" s="8"/>
      <c r="DES91" s="8"/>
      <c r="DET91" s="8"/>
      <c r="DEU91" s="8"/>
      <c r="DEV91" s="8"/>
      <c r="DEW91" s="8"/>
      <c r="DEX91" s="8"/>
      <c r="DEY91" s="8"/>
      <c r="DEZ91" s="8"/>
      <c r="DFA91" s="8"/>
      <c r="DFB91" s="8"/>
      <c r="DFC91" s="8"/>
      <c r="DFD91" s="8"/>
      <c r="DFE91" s="8"/>
      <c r="DFF91" s="8"/>
      <c r="DFG91" s="8"/>
      <c r="DFH91" s="8"/>
      <c r="DFI91" s="8"/>
      <c r="DFJ91" s="8"/>
      <c r="DFK91" s="8"/>
      <c r="DFL91" s="8"/>
      <c r="DFM91" s="8"/>
      <c r="DFN91" s="8"/>
      <c r="DFO91" s="8"/>
      <c r="DFP91" s="8"/>
      <c r="DFQ91" s="8"/>
      <c r="DFR91" s="8"/>
      <c r="DFS91" s="8"/>
      <c r="DFT91" s="8"/>
      <c r="DFU91" s="8"/>
      <c r="DFV91" s="8"/>
      <c r="DFW91" s="8"/>
      <c r="DFX91" s="8"/>
      <c r="DFY91" s="8"/>
      <c r="DFZ91" s="8"/>
      <c r="DGA91" s="8"/>
      <c r="DGB91" s="8"/>
      <c r="DGC91" s="8"/>
      <c r="DGD91" s="8"/>
      <c r="DGE91" s="8"/>
      <c r="DGF91" s="8"/>
      <c r="DGG91" s="8"/>
      <c r="DGH91" s="8"/>
      <c r="DGI91" s="8"/>
      <c r="DGJ91" s="8"/>
      <c r="DGK91" s="8"/>
      <c r="DGL91" s="8"/>
      <c r="DGM91" s="8"/>
      <c r="DGN91" s="8"/>
      <c r="DGO91" s="8"/>
      <c r="DGP91" s="8"/>
      <c r="DGQ91" s="8"/>
      <c r="DGR91" s="8"/>
      <c r="DGS91" s="8"/>
      <c r="DGT91" s="8"/>
      <c r="DGU91" s="8"/>
      <c r="DGV91" s="8"/>
      <c r="DGW91" s="8"/>
      <c r="DGX91" s="8"/>
      <c r="DGY91" s="8"/>
      <c r="DGZ91" s="8"/>
      <c r="DHA91" s="8"/>
      <c r="DHB91" s="8"/>
      <c r="DHC91" s="8"/>
      <c r="DHD91" s="8"/>
      <c r="DHE91" s="8"/>
      <c r="DHF91" s="8"/>
      <c r="DHG91" s="8"/>
      <c r="DHH91" s="8"/>
      <c r="DHI91" s="8"/>
      <c r="DHJ91" s="8"/>
      <c r="DHK91" s="8"/>
      <c r="DHL91" s="8"/>
      <c r="DHM91" s="8"/>
      <c r="DHN91" s="8"/>
      <c r="DHO91" s="8"/>
      <c r="DHP91" s="8"/>
      <c r="DHQ91" s="8"/>
      <c r="DHR91" s="8"/>
      <c r="DHS91" s="8"/>
      <c r="DHT91" s="8"/>
      <c r="DHU91" s="8"/>
      <c r="DHV91" s="8"/>
      <c r="DHW91" s="8"/>
      <c r="DHX91" s="8"/>
      <c r="DHY91" s="8"/>
      <c r="DHZ91" s="8"/>
      <c r="DIA91" s="8"/>
      <c r="DIB91" s="8"/>
      <c r="DIC91" s="8"/>
      <c r="DID91" s="8"/>
      <c r="DIE91" s="8"/>
      <c r="DIF91" s="8"/>
      <c r="DIG91" s="8"/>
      <c r="DIH91" s="8"/>
      <c r="DII91" s="8"/>
      <c r="DIJ91" s="8"/>
      <c r="DIK91" s="8"/>
      <c r="DIL91" s="8"/>
      <c r="DIM91" s="8"/>
      <c r="DIN91" s="8"/>
      <c r="DIO91" s="8"/>
      <c r="DIP91" s="8"/>
      <c r="DIQ91" s="8"/>
      <c r="DIR91" s="8"/>
      <c r="DIS91" s="8"/>
      <c r="DIT91" s="8"/>
      <c r="DIU91" s="8"/>
      <c r="DIV91" s="8"/>
      <c r="DIW91" s="8"/>
      <c r="DIX91" s="8"/>
      <c r="DIY91" s="8"/>
      <c r="DIZ91" s="8"/>
      <c r="DJA91" s="8"/>
      <c r="DJB91" s="8"/>
      <c r="DJC91" s="8"/>
      <c r="DJD91" s="8"/>
      <c r="DJE91" s="8"/>
      <c r="DJF91" s="8"/>
      <c r="DJG91" s="8"/>
      <c r="DJH91" s="8"/>
      <c r="DJI91" s="8"/>
      <c r="DJJ91" s="8"/>
      <c r="DJK91" s="8"/>
      <c r="DJL91" s="8"/>
      <c r="DJM91" s="8"/>
      <c r="DJN91" s="8"/>
      <c r="DJO91" s="8"/>
      <c r="DJP91" s="8"/>
      <c r="DJQ91" s="8"/>
      <c r="DJR91" s="8"/>
      <c r="DJS91" s="8"/>
      <c r="DJT91" s="8"/>
      <c r="DJU91" s="8"/>
      <c r="DJV91" s="8"/>
      <c r="DJW91" s="8"/>
      <c r="DJX91" s="8"/>
      <c r="DJY91" s="8"/>
      <c r="DJZ91" s="8"/>
      <c r="DKA91" s="8"/>
      <c r="DKB91" s="8"/>
      <c r="DKC91" s="8"/>
      <c r="DKD91" s="8"/>
      <c r="DKE91" s="8"/>
      <c r="DKF91" s="8"/>
      <c r="DKG91" s="8"/>
      <c r="DKH91" s="8"/>
      <c r="DKI91" s="8"/>
      <c r="DKJ91" s="8"/>
      <c r="DKK91" s="8"/>
      <c r="DKL91" s="8"/>
      <c r="DKM91" s="8"/>
      <c r="DKN91" s="8"/>
      <c r="DKO91" s="8"/>
      <c r="DKP91" s="8"/>
      <c r="DKQ91" s="8"/>
      <c r="DKR91" s="8"/>
      <c r="DKS91" s="8"/>
      <c r="DKT91" s="8"/>
      <c r="DKU91" s="8"/>
      <c r="DKV91" s="8"/>
      <c r="DKW91" s="8"/>
      <c r="DKX91" s="8"/>
      <c r="DKY91" s="8"/>
      <c r="DKZ91" s="8"/>
      <c r="DLA91" s="8"/>
      <c r="DLB91" s="8"/>
      <c r="DLC91" s="8"/>
      <c r="DLD91" s="8"/>
      <c r="DLE91" s="8"/>
      <c r="DLF91" s="8"/>
      <c r="DLG91" s="8"/>
      <c r="DLH91" s="8"/>
      <c r="DLI91" s="8"/>
      <c r="DLJ91" s="8"/>
      <c r="DLK91" s="8"/>
      <c r="DLL91" s="8"/>
      <c r="DLM91" s="8"/>
      <c r="DLN91" s="8"/>
      <c r="DLO91" s="8"/>
      <c r="DLP91" s="8"/>
      <c r="DLQ91" s="8"/>
      <c r="DLR91" s="8"/>
      <c r="DLS91" s="8"/>
      <c r="DLT91" s="8"/>
      <c r="DLU91" s="8"/>
      <c r="DLV91" s="8"/>
      <c r="DLW91" s="8"/>
      <c r="DLX91" s="8"/>
      <c r="DLY91" s="8"/>
      <c r="DLZ91" s="8"/>
      <c r="DMA91" s="8"/>
      <c r="DMB91" s="8"/>
      <c r="DMC91" s="8"/>
      <c r="DMD91" s="8"/>
      <c r="DME91" s="8"/>
      <c r="DMF91" s="8"/>
      <c r="DMG91" s="8"/>
      <c r="DMH91" s="8"/>
      <c r="DMI91" s="8"/>
      <c r="DMJ91" s="8"/>
      <c r="DMK91" s="8"/>
      <c r="DML91" s="8"/>
      <c r="DMM91" s="8"/>
      <c r="DMN91" s="8"/>
      <c r="DMO91" s="8"/>
      <c r="DMP91" s="8"/>
      <c r="DMQ91" s="8"/>
      <c r="DMR91" s="8"/>
      <c r="DMS91" s="8"/>
      <c r="DMT91" s="8"/>
      <c r="DMU91" s="8"/>
      <c r="DMV91" s="8"/>
      <c r="DMW91" s="8"/>
      <c r="DMX91" s="8"/>
      <c r="DMY91" s="8"/>
      <c r="DMZ91" s="8"/>
      <c r="DNA91" s="8"/>
      <c r="DNB91" s="8"/>
      <c r="DNC91" s="8"/>
      <c r="DND91" s="8"/>
      <c r="DNE91" s="8"/>
      <c r="DNF91" s="8"/>
      <c r="DNG91" s="8"/>
      <c r="DNH91" s="8"/>
      <c r="DNI91" s="8"/>
      <c r="DNJ91" s="8"/>
      <c r="DNK91" s="8"/>
      <c r="DNL91" s="8"/>
      <c r="DNM91" s="8"/>
      <c r="DNN91" s="8"/>
      <c r="DNO91" s="8"/>
      <c r="DNP91" s="8"/>
      <c r="DNQ91" s="8"/>
      <c r="DNR91" s="8"/>
      <c r="DNS91" s="8"/>
      <c r="DNT91" s="8"/>
      <c r="DNU91" s="8"/>
      <c r="DNV91" s="8"/>
      <c r="DNW91" s="8"/>
      <c r="DNX91" s="8"/>
      <c r="DNY91" s="8"/>
      <c r="DNZ91" s="8"/>
      <c r="DOA91" s="8"/>
      <c r="DOB91" s="8"/>
      <c r="DOC91" s="8"/>
      <c r="DOD91" s="8"/>
      <c r="DOE91" s="8"/>
      <c r="DOF91" s="8"/>
      <c r="DOG91" s="8"/>
      <c r="DOH91" s="8"/>
      <c r="DOI91" s="8"/>
      <c r="DOJ91" s="8"/>
      <c r="DOK91" s="8"/>
      <c r="DOL91" s="8"/>
      <c r="DOM91" s="8"/>
      <c r="DON91" s="8"/>
      <c r="DOO91" s="8"/>
      <c r="DOP91" s="8"/>
      <c r="DOQ91" s="8"/>
      <c r="DOR91" s="8"/>
      <c r="DOS91" s="8"/>
      <c r="DOT91" s="8"/>
      <c r="DOU91" s="8"/>
      <c r="DOV91" s="8"/>
      <c r="DOW91" s="8"/>
      <c r="DOX91" s="8"/>
      <c r="DOY91" s="8"/>
      <c r="DOZ91" s="8"/>
      <c r="DPA91" s="8"/>
      <c r="DPB91" s="8"/>
      <c r="DPC91" s="8"/>
      <c r="DPD91" s="8"/>
      <c r="DPE91" s="8"/>
      <c r="DPF91" s="8"/>
      <c r="DPG91" s="8"/>
      <c r="DPH91" s="8"/>
      <c r="DPI91" s="8"/>
      <c r="DPJ91" s="8"/>
      <c r="DPK91" s="8"/>
      <c r="DPL91" s="8"/>
      <c r="DPM91" s="8"/>
      <c r="DPN91" s="8"/>
      <c r="DPO91" s="8"/>
      <c r="DPP91" s="8"/>
      <c r="DPQ91" s="8"/>
      <c r="DPR91" s="8"/>
      <c r="DPS91" s="8"/>
      <c r="DPT91" s="8"/>
      <c r="DPU91" s="8"/>
      <c r="DPV91" s="8"/>
      <c r="DPW91" s="8"/>
      <c r="DPX91" s="8"/>
      <c r="DPY91" s="8"/>
      <c r="DPZ91" s="8"/>
      <c r="DQA91" s="8"/>
      <c r="DQB91" s="8"/>
      <c r="DQC91" s="8"/>
      <c r="DQD91" s="8"/>
      <c r="DQE91" s="8"/>
      <c r="DQF91" s="8"/>
      <c r="DQG91" s="8"/>
      <c r="DQH91" s="8"/>
      <c r="DQI91" s="8"/>
      <c r="DQJ91" s="8"/>
      <c r="DQK91" s="8"/>
      <c r="DQL91" s="8"/>
      <c r="DQM91" s="8"/>
      <c r="DQN91" s="8"/>
      <c r="DQO91" s="8"/>
      <c r="DQP91" s="8"/>
      <c r="DQQ91" s="8"/>
      <c r="DQR91" s="8"/>
      <c r="DQS91" s="8"/>
      <c r="DQT91" s="8"/>
      <c r="DQU91" s="8"/>
      <c r="DQV91" s="8"/>
      <c r="DQW91" s="8"/>
      <c r="DQX91" s="8"/>
      <c r="DQY91" s="8"/>
      <c r="DQZ91" s="8"/>
      <c r="DRA91" s="8"/>
      <c r="DRB91" s="8"/>
      <c r="DRC91" s="8"/>
      <c r="DRD91" s="8"/>
      <c r="DRE91" s="8"/>
      <c r="DRF91" s="8"/>
      <c r="DRG91" s="8"/>
      <c r="DRH91" s="8"/>
      <c r="DRI91" s="8"/>
      <c r="DRJ91" s="8"/>
      <c r="DRK91" s="8"/>
      <c r="DRL91" s="8"/>
      <c r="DRM91" s="8"/>
      <c r="DRN91" s="8"/>
      <c r="DRO91" s="8"/>
      <c r="DRP91" s="8"/>
      <c r="DRQ91" s="8"/>
      <c r="DRR91" s="8"/>
      <c r="DRS91" s="8"/>
      <c r="DRT91" s="8"/>
      <c r="DRU91" s="8"/>
      <c r="DRV91" s="8"/>
      <c r="DRW91" s="8"/>
      <c r="DRX91" s="8"/>
      <c r="DRY91" s="8"/>
      <c r="DRZ91" s="8"/>
      <c r="DSA91" s="8"/>
      <c r="DSB91" s="8"/>
      <c r="DSC91" s="8"/>
      <c r="DSD91" s="8"/>
      <c r="DSE91" s="8"/>
      <c r="DSF91" s="8"/>
      <c r="DSG91" s="8"/>
      <c r="DSH91" s="8"/>
      <c r="DSI91" s="8"/>
      <c r="DSJ91" s="8"/>
      <c r="DSK91" s="8"/>
      <c r="DSL91" s="8"/>
      <c r="DSM91" s="8"/>
      <c r="DSN91" s="8"/>
      <c r="DSO91" s="8"/>
      <c r="DSP91" s="8"/>
      <c r="DSQ91" s="8"/>
      <c r="DSR91" s="8"/>
      <c r="DSS91" s="8"/>
      <c r="DST91" s="8"/>
      <c r="DSU91" s="8"/>
      <c r="DSV91" s="8"/>
      <c r="DSW91" s="8"/>
      <c r="DSX91" s="8"/>
      <c r="DSY91" s="8"/>
      <c r="DSZ91" s="8"/>
      <c r="DTA91" s="8"/>
      <c r="DTB91" s="8"/>
      <c r="DTC91" s="8"/>
      <c r="DTD91" s="8"/>
      <c r="DTE91" s="8"/>
      <c r="DTF91" s="8"/>
      <c r="DTG91" s="8"/>
      <c r="DTH91" s="8"/>
      <c r="DTI91" s="8"/>
      <c r="DTJ91" s="8"/>
      <c r="DTK91" s="8"/>
      <c r="DTL91" s="8"/>
      <c r="DTM91" s="8"/>
      <c r="DTN91" s="8"/>
      <c r="DTO91" s="8"/>
      <c r="DTP91" s="8"/>
      <c r="DTQ91" s="8"/>
      <c r="DTR91" s="8"/>
      <c r="DTS91" s="8"/>
      <c r="DTT91" s="8"/>
      <c r="DTU91" s="8"/>
      <c r="DTV91" s="8"/>
      <c r="DTW91" s="8"/>
      <c r="DTX91" s="8"/>
      <c r="DTY91" s="8"/>
      <c r="DTZ91" s="8"/>
      <c r="DUA91" s="8"/>
      <c r="DUB91" s="8"/>
      <c r="DUC91" s="8"/>
      <c r="DUD91" s="8"/>
      <c r="DUE91" s="8"/>
      <c r="DUF91" s="8"/>
      <c r="DUG91" s="8"/>
      <c r="DUH91" s="8"/>
      <c r="DUI91" s="8"/>
      <c r="DUJ91" s="8"/>
      <c r="DUK91" s="8"/>
      <c r="DUL91" s="8"/>
      <c r="DUM91" s="8"/>
      <c r="DUN91" s="8"/>
      <c r="DUO91" s="8"/>
      <c r="DUP91" s="8"/>
      <c r="DUQ91" s="8"/>
      <c r="DUR91" s="8"/>
      <c r="DUS91" s="8"/>
      <c r="DUT91" s="8"/>
      <c r="DUU91" s="8"/>
      <c r="DUV91" s="8"/>
      <c r="DUW91" s="8"/>
      <c r="DUX91" s="8"/>
      <c r="DUY91" s="8"/>
      <c r="DUZ91" s="8"/>
      <c r="DVA91" s="8"/>
      <c r="DVB91" s="8"/>
      <c r="DVC91" s="8"/>
      <c r="DVD91" s="8"/>
      <c r="DVE91" s="8"/>
      <c r="DVF91" s="8"/>
      <c r="DVG91" s="8"/>
      <c r="DVH91" s="8"/>
      <c r="DVI91" s="8"/>
      <c r="DVJ91" s="8"/>
      <c r="DVK91" s="8"/>
      <c r="DVL91" s="8"/>
      <c r="DVM91" s="8"/>
      <c r="DVN91" s="8"/>
      <c r="DVO91" s="8"/>
      <c r="DVP91" s="8"/>
      <c r="DVQ91" s="8"/>
      <c r="DVR91" s="8"/>
      <c r="DVS91" s="8"/>
      <c r="DVT91" s="8"/>
      <c r="DVU91" s="8"/>
      <c r="DVV91" s="8"/>
      <c r="DVW91" s="8"/>
      <c r="DVX91" s="8"/>
      <c r="DVY91" s="8"/>
      <c r="DVZ91" s="8"/>
      <c r="DWA91" s="8"/>
      <c r="DWB91" s="8"/>
      <c r="DWC91" s="8"/>
      <c r="DWD91" s="8"/>
      <c r="DWE91" s="8"/>
      <c r="DWF91" s="8"/>
      <c r="DWG91" s="8"/>
      <c r="DWH91" s="8"/>
      <c r="DWI91" s="8"/>
      <c r="DWJ91" s="8"/>
      <c r="DWK91" s="8"/>
      <c r="DWL91" s="8"/>
      <c r="DWM91" s="8"/>
      <c r="DWN91" s="8"/>
      <c r="DWO91" s="8"/>
      <c r="DWP91" s="8"/>
      <c r="DWQ91" s="8"/>
      <c r="DWR91" s="8"/>
      <c r="DWS91" s="8"/>
      <c r="DWT91" s="8"/>
      <c r="DWU91" s="8"/>
      <c r="DWV91" s="8"/>
      <c r="DWW91" s="8"/>
      <c r="DWX91" s="8"/>
      <c r="DWY91" s="8"/>
      <c r="DWZ91" s="8"/>
      <c r="DXA91" s="8"/>
      <c r="DXB91" s="8"/>
      <c r="DXC91" s="8"/>
      <c r="DXD91" s="8"/>
      <c r="DXE91" s="8"/>
      <c r="DXF91" s="8"/>
      <c r="DXG91" s="8"/>
      <c r="DXH91" s="8"/>
      <c r="DXI91" s="8"/>
      <c r="DXJ91" s="8"/>
      <c r="DXK91" s="8"/>
      <c r="DXL91" s="8"/>
      <c r="DXM91" s="8"/>
      <c r="DXN91" s="8"/>
      <c r="DXO91" s="8"/>
      <c r="DXP91" s="8"/>
      <c r="DXQ91" s="8"/>
      <c r="DXR91" s="8"/>
      <c r="DXS91" s="8"/>
      <c r="DXT91" s="8"/>
      <c r="DXU91" s="8"/>
      <c r="DXV91" s="8"/>
      <c r="DXW91" s="8"/>
      <c r="DXX91" s="8"/>
      <c r="DXY91" s="8"/>
      <c r="DXZ91" s="8"/>
      <c r="DYA91" s="8"/>
      <c r="DYB91" s="8"/>
      <c r="DYC91" s="8"/>
      <c r="DYD91" s="8"/>
      <c r="DYE91" s="8"/>
      <c r="DYF91" s="8"/>
      <c r="DYG91" s="8"/>
      <c r="DYH91" s="8"/>
      <c r="DYI91" s="8"/>
      <c r="DYJ91" s="8"/>
      <c r="DYK91" s="8"/>
      <c r="DYL91" s="8"/>
      <c r="DYM91" s="8"/>
      <c r="DYN91" s="8"/>
      <c r="DYO91" s="8"/>
      <c r="DYP91" s="8"/>
      <c r="DYQ91" s="8"/>
      <c r="DYR91" s="8"/>
      <c r="DYS91" s="8"/>
      <c r="DYT91" s="8"/>
      <c r="DYU91" s="8"/>
      <c r="DYV91" s="8"/>
      <c r="DYW91" s="8"/>
      <c r="DYX91" s="8"/>
      <c r="DYY91" s="8"/>
      <c r="DYZ91" s="8"/>
      <c r="DZA91" s="8"/>
      <c r="DZB91" s="8"/>
      <c r="DZC91" s="8"/>
      <c r="DZD91" s="8"/>
      <c r="DZE91" s="8"/>
      <c r="DZF91" s="8"/>
      <c r="DZG91" s="8"/>
      <c r="DZH91" s="8"/>
      <c r="DZI91" s="8"/>
      <c r="DZJ91" s="8"/>
      <c r="DZK91" s="8"/>
      <c r="DZL91" s="8"/>
      <c r="DZM91" s="8"/>
      <c r="DZN91" s="8"/>
      <c r="DZO91" s="8"/>
      <c r="DZP91" s="8"/>
      <c r="DZQ91" s="8"/>
      <c r="DZR91" s="8"/>
      <c r="DZS91" s="8"/>
      <c r="DZT91" s="8"/>
      <c r="DZU91" s="8"/>
      <c r="DZV91" s="8"/>
      <c r="DZW91" s="8"/>
      <c r="DZX91" s="8"/>
      <c r="DZY91" s="8"/>
      <c r="DZZ91" s="8"/>
      <c r="EAA91" s="8"/>
      <c r="EAB91" s="8"/>
      <c r="EAC91" s="8"/>
      <c r="EAD91" s="8"/>
      <c r="EAE91" s="8"/>
      <c r="EAF91" s="8"/>
      <c r="EAG91" s="8"/>
      <c r="EAH91" s="8"/>
      <c r="EAI91" s="8"/>
      <c r="EAJ91" s="8"/>
      <c r="EAK91" s="8"/>
      <c r="EAL91" s="8"/>
      <c r="EAM91" s="8"/>
      <c r="EAN91" s="8"/>
      <c r="EAO91" s="8"/>
      <c r="EAP91" s="8"/>
      <c r="EAQ91" s="8"/>
      <c r="EAR91" s="8"/>
      <c r="EAS91" s="8"/>
      <c r="EAT91" s="8"/>
      <c r="EAU91" s="8"/>
      <c r="EAV91" s="8"/>
      <c r="EAW91" s="8"/>
      <c r="EAX91" s="8"/>
      <c r="EAY91" s="8"/>
      <c r="EAZ91" s="8"/>
      <c r="EBA91" s="8"/>
      <c r="EBB91" s="8"/>
      <c r="EBC91" s="8"/>
      <c r="EBD91" s="8"/>
      <c r="EBE91" s="8"/>
      <c r="EBF91" s="8"/>
      <c r="EBG91" s="8"/>
      <c r="EBH91" s="8"/>
      <c r="EBI91" s="8"/>
      <c r="EBJ91" s="8"/>
      <c r="EBK91" s="8"/>
      <c r="EBL91" s="8"/>
      <c r="EBM91" s="8"/>
      <c r="EBN91" s="8"/>
      <c r="EBO91" s="8"/>
      <c r="EBP91" s="8"/>
      <c r="EBQ91" s="8"/>
      <c r="EBR91" s="8"/>
      <c r="EBS91" s="8"/>
      <c r="EBT91" s="8"/>
      <c r="EBU91" s="8"/>
      <c r="EBV91" s="8"/>
      <c r="EBW91" s="8"/>
      <c r="EBX91" s="8"/>
      <c r="EBY91" s="8"/>
      <c r="EBZ91" s="8"/>
      <c r="ECA91" s="8"/>
      <c r="ECB91" s="8"/>
      <c r="ECC91" s="8"/>
      <c r="ECD91" s="8"/>
      <c r="ECE91" s="8"/>
      <c r="ECF91" s="8"/>
      <c r="ECG91" s="8"/>
      <c r="ECH91" s="8"/>
      <c r="ECI91" s="8"/>
      <c r="ECJ91" s="8"/>
      <c r="ECK91" s="8"/>
      <c r="ECL91" s="8"/>
      <c r="ECM91" s="8"/>
      <c r="ECN91" s="8"/>
      <c r="ECO91" s="8"/>
      <c r="ECP91" s="8"/>
      <c r="ECQ91" s="8"/>
      <c r="ECR91" s="8"/>
      <c r="ECS91" s="8"/>
      <c r="ECT91" s="8"/>
      <c r="ECU91" s="8"/>
      <c r="ECV91" s="8"/>
      <c r="ECW91" s="8"/>
      <c r="ECX91" s="8"/>
      <c r="ECY91" s="8"/>
      <c r="ECZ91" s="8"/>
      <c r="EDA91" s="8"/>
      <c r="EDB91" s="8"/>
      <c r="EDC91" s="8"/>
      <c r="EDD91" s="8"/>
      <c r="EDE91" s="8"/>
      <c r="EDF91" s="8"/>
      <c r="EDG91" s="8"/>
      <c r="EDH91" s="8"/>
      <c r="EDI91" s="8"/>
      <c r="EDJ91" s="8"/>
      <c r="EDK91" s="8"/>
      <c r="EDL91" s="8"/>
      <c r="EDM91" s="8"/>
      <c r="EDN91" s="8"/>
      <c r="EDO91" s="8"/>
      <c r="EDP91" s="8"/>
      <c r="EDQ91" s="8"/>
      <c r="EDR91" s="8"/>
      <c r="EDS91" s="8"/>
      <c r="EDT91" s="8"/>
      <c r="EDU91" s="8"/>
      <c r="EDV91" s="8"/>
      <c r="EDW91" s="8"/>
      <c r="EDX91" s="8"/>
      <c r="EDY91" s="8"/>
      <c r="EDZ91" s="8"/>
      <c r="EEA91" s="8"/>
      <c r="EEB91" s="8"/>
      <c r="EEC91" s="8"/>
      <c r="EED91" s="8"/>
      <c r="EEE91" s="8"/>
      <c r="EEF91" s="8"/>
      <c r="EEG91" s="8"/>
      <c r="EEH91" s="8"/>
      <c r="EEI91" s="8"/>
      <c r="EEJ91" s="8"/>
      <c r="EEK91" s="8"/>
      <c r="EEL91" s="8"/>
      <c r="EEM91" s="8"/>
      <c r="EEN91" s="8"/>
      <c r="EEO91" s="8"/>
      <c r="EEP91" s="8"/>
      <c r="EEQ91" s="8"/>
      <c r="EER91" s="8"/>
      <c r="EES91" s="8"/>
      <c r="EET91" s="8"/>
      <c r="EEU91" s="8"/>
      <c r="EEV91" s="8"/>
      <c r="EEW91" s="8"/>
      <c r="EEX91" s="8"/>
      <c r="EEY91" s="8"/>
      <c r="EEZ91" s="8"/>
      <c r="EFA91" s="8"/>
      <c r="EFB91" s="8"/>
      <c r="EFC91" s="8"/>
      <c r="EFD91" s="8"/>
      <c r="EFE91" s="8"/>
      <c r="EFF91" s="8"/>
      <c r="EFG91" s="8"/>
      <c r="EFH91" s="8"/>
      <c r="EFI91" s="8"/>
      <c r="EFJ91" s="8"/>
      <c r="EFK91" s="8"/>
      <c r="EFL91" s="8"/>
      <c r="EFM91" s="8"/>
      <c r="EFN91" s="8"/>
      <c r="EFO91" s="8"/>
      <c r="EFP91" s="8"/>
      <c r="EFQ91" s="8"/>
      <c r="EFR91" s="8"/>
      <c r="EFS91" s="8"/>
      <c r="EFT91" s="8"/>
      <c r="EFU91" s="8"/>
      <c r="EFV91" s="8"/>
      <c r="EFW91" s="8"/>
      <c r="EFX91" s="8"/>
      <c r="EFY91" s="8"/>
      <c r="EFZ91" s="8"/>
      <c r="EGA91" s="8"/>
      <c r="EGB91" s="8"/>
      <c r="EGC91" s="8"/>
      <c r="EGD91" s="8"/>
      <c r="EGE91" s="8"/>
      <c r="EGF91" s="8"/>
      <c r="EGG91" s="8"/>
      <c r="EGH91" s="8"/>
      <c r="EGI91" s="8"/>
      <c r="EGJ91" s="8"/>
      <c r="EGK91" s="8"/>
      <c r="EGL91" s="8"/>
      <c r="EGM91" s="8"/>
      <c r="EGN91" s="8"/>
      <c r="EGO91" s="8"/>
      <c r="EGP91" s="8"/>
      <c r="EGQ91" s="8"/>
      <c r="EGR91" s="8"/>
      <c r="EGS91" s="8"/>
      <c r="EGT91" s="8"/>
      <c r="EGU91" s="8"/>
      <c r="EGV91" s="8"/>
      <c r="EGW91" s="8"/>
      <c r="EGX91" s="8"/>
      <c r="EGY91" s="8"/>
      <c r="EGZ91" s="8"/>
      <c r="EHA91" s="8"/>
      <c r="EHB91" s="8"/>
      <c r="EHC91" s="8"/>
      <c r="EHD91" s="8"/>
      <c r="EHE91" s="8"/>
      <c r="EHF91" s="8"/>
      <c r="EHG91" s="8"/>
      <c r="EHH91" s="8"/>
      <c r="EHI91" s="8"/>
      <c r="EHJ91" s="8"/>
      <c r="EHK91" s="8"/>
      <c r="EHL91" s="8"/>
      <c r="EHM91" s="8"/>
      <c r="EHN91" s="8"/>
      <c r="EHO91" s="8"/>
      <c r="EHP91" s="8"/>
      <c r="EHQ91" s="8"/>
      <c r="EHR91" s="8"/>
      <c r="EHS91" s="8"/>
      <c r="EHT91" s="8"/>
      <c r="EHU91" s="8"/>
      <c r="EHV91" s="8"/>
      <c r="EHW91" s="8"/>
      <c r="EHX91" s="8"/>
      <c r="EHY91" s="8"/>
      <c r="EHZ91" s="8"/>
      <c r="EIA91" s="8"/>
      <c r="EIB91" s="8"/>
      <c r="EIC91" s="8"/>
      <c r="EID91" s="8"/>
      <c r="EIE91" s="8"/>
      <c r="EIF91" s="8"/>
      <c r="EIG91" s="8"/>
      <c r="EIH91" s="8"/>
      <c r="EII91" s="8"/>
      <c r="EIJ91" s="8"/>
      <c r="EIK91" s="8"/>
      <c r="EIL91" s="8"/>
      <c r="EIM91" s="8"/>
      <c r="EIN91" s="8"/>
      <c r="EIO91" s="8"/>
      <c r="EIP91" s="8"/>
      <c r="EIQ91" s="8"/>
      <c r="EIR91" s="8"/>
      <c r="EIS91" s="8"/>
      <c r="EIT91" s="8"/>
      <c r="EIU91" s="8"/>
      <c r="EIV91" s="8"/>
      <c r="EIW91" s="8"/>
      <c r="EIX91" s="8"/>
      <c r="EIY91" s="8"/>
      <c r="EIZ91" s="8"/>
      <c r="EJA91" s="8"/>
      <c r="EJB91" s="8"/>
      <c r="EJC91" s="8"/>
      <c r="EJD91" s="8"/>
      <c r="EJE91" s="8"/>
      <c r="EJF91" s="8"/>
      <c r="EJG91" s="8"/>
      <c r="EJH91" s="8"/>
      <c r="EJI91" s="8"/>
      <c r="EJJ91" s="8"/>
      <c r="EJK91" s="8"/>
      <c r="EJL91" s="8"/>
      <c r="EJM91" s="8"/>
      <c r="EJN91" s="8"/>
      <c r="EJO91" s="8"/>
      <c r="EJP91" s="8"/>
      <c r="EJQ91" s="8"/>
      <c r="EJR91" s="8"/>
      <c r="EJS91" s="8"/>
      <c r="EJT91" s="8"/>
      <c r="EJU91" s="8"/>
      <c r="EJV91" s="8"/>
      <c r="EJW91" s="8"/>
      <c r="EJX91" s="8"/>
      <c r="EJY91" s="8"/>
      <c r="EJZ91" s="8"/>
      <c r="EKA91" s="8"/>
      <c r="EKB91" s="8"/>
      <c r="EKC91" s="8"/>
      <c r="EKD91" s="8"/>
      <c r="EKE91" s="8"/>
      <c r="EKF91" s="8"/>
      <c r="EKG91" s="8"/>
      <c r="EKH91" s="8"/>
      <c r="EKI91" s="8"/>
      <c r="EKJ91" s="8"/>
      <c r="EKK91" s="8"/>
      <c r="EKL91" s="8"/>
      <c r="EKM91" s="8"/>
      <c r="EKN91" s="8"/>
      <c r="EKO91" s="8"/>
      <c r="EKP91" s="8"/>
      <c r="EKQ91" s="8"/>
      <c r="EKR91" s="8"/>
      <c r="EKS91" s="8"/>
      <c r="EKT91" s="8"/>
      <c r="EKU91" s="8"/>
      <c r="EKV91" s="8"/>
      <c r="EKW91" s="8"/>
      <c r="EKX91" s="8"/>
      <c r="EKY91" s="8"/>
      <c r="EKZ91" s="8"/>
      <c r="ELA91" s="8"/>
      <c r="ELB91" s="8"/>
      <c r="ELC91" s="8"/>
      <c r="ELD91" s="8"/>
      <c r="ELE91" s="8"/>
      <c r="ELF91" s="8"/>
      <c r="ELG91" s="8"/>
      <c r="ELH91" s="8"/>
      <c r="ELI91" s="8"/>
      <c r="ELJ91" s="8"/>
      <c r="ELK91" s="8"/>
      <c r="ELL91" s="8"/>
      <c r="ELM91" s="8"/>
      <c r="ELN91" s="8"/>
      <c r="ELO91" s="8"/>
      <c r="ELP91" s="8"/>
      <c r="ELQ91" s="8"/>
      <c r="ELR91" s="8"/>
      <c r="ELS91" s="8"/>
      <c r="ELT91" s="8"/>
      <c r="ELU91" s="8"/>
      <c r="ELV91" s="8"/>
      <c r="ELW91" s="8"/>
      <c r="ELX91" s="8"/>
      <c r="ELY91" s="8"/>
      <c r="ELZ91" s="8"/>
      <c r="EMA91" s="8"/>
      <c r="EMB91" s="8"/>
      <c r="EMC91" s="8"/>
      <c r="EMD91" s="8"/>
      <c r="EME91" s="8"/>
      <c r="EMF91" s="8"/>
      <c r="EMG91" s="8"/>
      <c r="EMH91" s="8"/>
      <c r="EMI91" s="8"/>
      <c r="EMJ91" s="8"/>
      <c r="EMK91" s="8"/>
      <c r="EML91" s="8"/>
      <c r="EMM91" s="8"/>
      <c r="EMN91" s="8"/>
      <c r="EMO91" s="8"/>
      <c r="EMP91" s="8"/>
      <c r="EMQ91" s="8"/>
      <c r="EMR91" s="8"/>
      <c r="EMS91" s="8"/>
      <c r="EMT91" s="8"/>
      <c r="EMU91" s="8"/>
      <c r="EMV91" s="8"/>
      <c r="EMW91" s="8"/>
      <c r="EMX91" s="8"/>
      <c r="EMY91" s="8"/>
      <c r="EMZ91" s="8"/>
      <c r="ENA91" s="8"/>
      <c r="ENB91" s="8"/>
      <c r="ENC91" s="8"/>
      <c r="END91" s="8"/>
      <c r="ENE91" s="8"/>
      <c r="ENF91" s="8"/>
      <c r="ENG91" s="8"/>
      <c r="ENH91" s="8"/>
      <c r="ENI91" s="8"/>
      <c r="ENJ91" s="8"/>
      <c r="ENK91" s="8"/>
      <c r="ENL91" s="8"/>
      <c r="ENM91" s="8"/>
      <c r="ENN91" s="8"/>
      <c r="ENO91" s="8"/>
      <c r="ENP91" s="8"/>
      <c r="ENQ91" s="8"/>
      <c r="ENR91" s="8"/>
      <c r="ENS91" s="8"/>
      <c r="ENT91" s="8"/>
      <c r="ENU91" s="8"/>
      <c r="ENV91" s="8"/>
      <c r="ENW91" s="8"/>
      <c r="ENX91" s="8"/>
      <c r="ENY91" s="8"/>
      <c r="ENZ91" s="8"/>
      <c r="EOA91" s="8"/>
      <c r="EOB91" s="8"/>
      <c r="EOC91" s="8"/>
      <c r="EOD91" s="8"/>
      <c r="EOE91" s="8"/>
      <c r="EOF91" s="8"/>
      <c r="EOG91" s="8"/>
      <c r="EOH91" s="8"/>
      <c r="EOI91" s="8"/>
      <c r="EOJ91" s="8"/>
      <c r="EOK91" s="8"/>
      <c r="EOL91" s="8"/>
      <c r="EOM91" s="8"/>
      <c r="EON91" s="8"/>
      <c r="EOO91" s="8"/>
      <c r="EOP91" s="8"/>
      <c r="EOQ91" s="8"/>
      <c r="EOR91" s="8"/>
      <c r="EOS91" s="8"/>
      <c r="EOT91" s="8"/>
      <c r="EOU91" s="8"/>
      <c r="EOV91" s="8"/>
      <c r="EOW91" s="8"/>
      <c r="EOX91" s="8"/>
      <c r="EOY91" s="8"/>
      <c r="EOZ91" s="8"/>
      <c r="EPA91" s="8"/>
      <c r="EPB91" s="8"/>
      <c r="EPC91" s="8"/>
      <c r="EPD91" s="8"/>
      <c r="EPE91" s="8"/>
      <c r="EPF91" s="8"/>
      <c r="EPG91" s="8"/>
      <c r="EPH91" s="8"/>
      <c r="EPI91" s="8"/>
      <c r="EPJ91" s="8"/>
      <c r="EPK91" s="8"/>
      <c r="EPL91" s="8"/>
      <c r="EPM91" s="8"/>
      <c r="EPN91" s="8"/>
      <c r="EPO91" s="8"/>
      <c r="EPP91" s="8"/>
      <c r="EPQ91" s="8"/>
      <c r="EPR91" s="8"/>
      <c r="EPS91" s="8"/>
      <c r="EPT91" s="8"/>
      <c r="EPU91" s="8"/>
      <c r="EPV91" s="8"/>
      <c r="EPW91" s="8"/>
      <c r="EPX91" s="8"/>
      <c r="EPY91" s="8"/>
      <c r="EPZ91" s="8"/>
      <c r="EQA91" s="8"/>
      <c r="EQB91" s="8"/>
      <c r="EQC91" s="8"/>
      <c r="EQD91" s="8"/>
      <c r="EQE91" s="8"/>
      <c r="EQF91" s="8"/>
      <c r="EQG91" s="8"/>
      <c r="EQH91" s="8"/>
      <c r="EQI91" s="8"/>
      <c r="EQJ91" s="8"/>
      <c r="EQK91" s="8"/>
      <c r="EQL91" s="8"/>
      <c r="EQM91" s="8"/>
      <c r="EQN91" s="8"/>
      <c r="EQO91" s="8"/>
      <c r="EQP91" s="8"/>
      <c r="EQQ91" s="8"/>
      <c r="EQR91" s="8"/>
      <c r="EQS91" s="8"/>
      <c r="EQT91" s="8"/>
      <c r="EQU91" s="8"/>
      <c r="EQV91" s="8"/>
      <c r="EQW91" s="8"/>
      <c r="EQX91" s="8"/>
      <c r="EQY91" s="8"/>
      <c r="EQZ91" s="8"/>
      <c r="ERA91" s="8"/>
      <c r="ERB91" s="8"/>
      <c r="ERC91" s="8"/>
      <c r="ERD91" s="8"/>
      <c r="ERE91" s="8"/>
      <c r="ERF91" s="8"/>
      <c r="ERG91" s="8"/>
      <c r="ERH91" s="8"/>
      <c r="ERI91" s="8"/>
      <c r="ERJ91" s="8"/>
      <c r="ERK91" s="8"/>
      <c r="ERL91" s="8"/>
      <c r="ERM91" s="8"/>
      <c r="ERN91" s="8"/>
      <c r="ERO91" s="8"/>
      <c r="ERP91" s="8"/>
      <c r="ERQ91" s="8"/>
      <c r="ERR91" s="8"/>
      <c r="ERS91" s="8"/>
      <c r="ERT91" s="8"/>
      <c r="ERU91" s="8"/>
      <c r="ERV91" s="8"/>
      <c r="ERW91" s="8"/>
      <c r="ERX91" s="8"/>
      <c r="ERY91" s="8"/>
      <c r="ERZ91" s="8"/>
      <c r="ESA91" s="8"/>
      <c r="ESB91" s="8"/>
      <c r="ESC91" s="8"/>
      <c r="ESD91" s="8"/>
      <c r="ESE91" s="8"/>
      <c r="ESF91" s="8"/>
      <c r="ESG91" s="8"/>
      <c r="ESH91" s="8"/>
      <c r="ESI91" s="8"/>
      <c r="ESJ91" s="8"/>
      <c r="ESK91" s="8"/>
      <c r="ESL91" s="8"/>
      <c r="ESM91" s="8"/>
      <c r="ESN91" s="8"/>
      <c r="ESO91" s="8"/>
      <c r="ESP91" s="8"/>
      <c r="ESQ91" s="8"/>
      <c r="ESR91" s="8"/>
      <c r="ESS91" s="8"/>
      <c r="EST91" s="8"/>
      <c r="ESU91" s="8"/>
      <c r="ESV91" s="8"/>
      <c r="ESW91" s="8"/>
      <c r="ESX91" s="8"/>
      <c r="ESY91" s="8"/>
      <c r="ESZ91" s="8"/>
      <c r="ETA91" s="8"/>
      <c r="ETB91" s="8"/>
      <c r="ETC91" s="8"/>
      <c r="ETD91" s="8"/>
      <c r="ETE91" s="8"/>
      <c r="ETF91" s="8"/>
      <c r="ETG91" s="8"/>
      <c r="ETH91" s="8"/>
      <c r="ETI91" s="8"/>
      <c r="ETJ91" s="8"/>
      <c r="ETK91" s="8"/>
      <c r="ETL91" s="8"/>
      <c r="ETM91" s="8"/>
      <c r="ETN91" s="8"/>
      <c r="ETO91" s="8"/>
      <c r="ETP91" s="8"/>
      <c r="ETQ91" s="8"/>
      <c r="ETR91" s="8"/>
      <c r="ETS91" s="8"/>
      <c r="ETT91" s="8"/>
      <c r="ETU91" s="8"/>
      <c r="ETV91" s="8"/>
      <c r="ETW91" s="8"/>
      <c r="ETX91" s="8"/>
      <c r="ETY91" s="8"/>
      <c r="ETZ91" s="8"/>
      <c r="EUA91" s="8"/>
      <c r="EUB91" s="8"/>
      <c r="EUC91" s="8"/>
      <c r="EUD91" s="8"/>
      <c r="EUE91" s="8"/>
      <c r="EUF91" s="8"/>
      <c r="EUG91" s="8"/>
      <c r="EUH91" s="8"/>
      <c r="EUI91" s="8"/>
      <c r="EUJ91" s="8"/>
      <c r="EUK91" s="8"/>
      <c r="EUL91" s="8"/>
      <c r="EUM91" s="8"/>
      <c r="EUN91" s="8"/>
      <c r="EUO91" s="8"/>
      <c r="EUP91" s="8"/>
      <c r="EUQ91" s="8"/>
      <c r="EUR91" s="8"/>
      <c r="EUS91" s="8"/>
      <c r="EUT91" s="8"/>
      <c r="EUU91" s="8"/>
      <c r="EUV91" s="8"/>
      <c r="EUW91" s="8"/>
      <c r="EUX91" s="8"/>
      <c r="EUY91" s="8"/>
      <c r="EUZ91" s="8"/>
      <c r="EVA91" s="8"/>
      <c r="EVB91" s="8"/>
      <c r="EVC91" s="8"/>
      <c r="EVD91" s="8"/>
      <c r="EVE91" s="8"/>
      <c r="EVF91" s="8"/>
      <c r="EVG91" s="8"/>
      <c r="EVH91" s="8"/>
      <c r="EVI91" s="8"/>
      <c r="EVJ91" s="8"/>
      <c r="EVK91" s="8"/>
      <c r="EVL91" s="8"/>
      <c r="EVM91" s="8"/>
      <c r="EVN91" s="8"/>
      <c r="EVO91" s="8"/>
      <c r="EVP91" s="8"/>
      <c r="EVQ91" s="8"/>
      <c r="EVR91" s="8"/>
      <c r="EVS91" s="8"/>
      <c r="EVT91" s="8"/>
      <c r="EVU91" s="8"/>
      <c r="EVV91" s="8"/>
      <c r="EVW91" s="8"/>
      <c r="EVX91" s="8"/>
      <c r="EVY91" s="8"/>
      <c r="EVZ91" s="8"/>
      <c r="EWA91" s="8"/>
      <c r="EWB91" s="8"/>
      <c r="EWC91" s="8"/>
      <c r="EWD91" s="8"/>
      <c r="EWE91" s="8"/>
      <c r="EWF91" s="8"/>
      <c r="EWG91" s="8"/>
      <c r="EWH91" s="8"/>
      <c r="EWI91" s="8"/>
      <c r="EWJ91" s="8"/>
      <c r="EWK91" s="8"/>
      <c r="EWL91" s="8"/>
      <c r="EWM91" s="8"/>
      <c r="EWN91" s="8"/>
      <c r="EWO91" s="8"/>
      <c r="EWP91" s="8"/>
      <c r="EWQ91" s="8"/>
      <c r="EWR91" s="8"/>
      <c r="EWS91" s="8"/>
      <c r="EWT91" s="8"/>
      <c r="EWU91" s="8"/>
      <c r="EWV91" s="8"/>
      <c r="EWW91" s="8"/>
      <c r="EWX91" s="8"/>
      <c r="EWY91" s="8"/>
      <c r="EWZ91" s="8"/>
      <c r="EXA91" s="8"/>
      <c r="EXB91" s="8"/>
      <c r="EXC91" s="8"/>
      <c r="EXD91" s="8"/>
      <c r="EXE91" s="8"/>
      <c r="EXF91" s="8"/>
      <c r="EXG91" s="8"/>
      <c r="EXH91" s="8"/>
      <c r="EXI91" s="8"/>
      <c r="EXJ91" s="8"/>
      <c r="EXK91" s="8"/>
      <c r="EXL91" s="8"/>
      <c r="EXM91" s="8"/>
      <c r="EXN91" s="8"/>
      <c r="EXO91" s="8"/>
      <c r="EXP91" s="8"/>
      <c r="EXQ91" s="8"/>
      <c r="EXR91" s="8"/>
      <c r="EXS91" s="8"/>
      <c r="EXT91" s="8"/>
      <c r="EXU91" s="8"/>
      <c r="EXV91" s="8"/>
      <c r="EXW91" s="8"/>
      <c r="EXX91" s="8"/>
      <c r="EXY91" s="8"/>
      <c r="EXZ91" s="8"/>
      <c r="EYA91" s="8"/>
      <c r="EYB91" s="8"/>
      <c r="EYC91" s="8"/>
      <c r="EYD91" s="8"/>
      <c r="EYE91" s="8"/>
      <c r="EYF91" s="8"/>
      <c r="EYG91" s="8"/>
      <c r="EYH91" s="8"/>
      <c r="EYI91" s="8"/>
      <c r="EYJ91" s="8"/>
      <c r="EYK91" s="8"/>
      <c r="EYL91" s="8"/>
      <c r="EYM91" s="8"/>
      <c r="EYN91" s="8"/>
      <c r="EYO91" s="8"/>
      <c r="EYP91" s="8"/>
      <c r="EYQ91" s="8"/>
      <c r="EYR91" s="8"/>
      <c r="EYS91" s="8"/>
      <c r="EYT91" s="8"/>
      <c r="EYU91" s="8"/>
      <c r="EYV91" s="8"/>
      <c r="EYW91" s="8"/>
      <c r="EYX91" s="8"/>
      <c r="EYY91" s="8"/>
      <c r="EYZ91" s="8"/>
      <c r="EZA91" s="8"/>
      <c r="EZB91" s="8"/>
      <c r="EZC91" s="8"/>
      <c r="EZD91" s="8"/>
      <c r="EZE91" s="8"/>
      <c r="EZF91" s="8"/>
      <c r="EZG91" s="8"/>
      <c r="EZH91" s="8"/>
      <c r="EZI91" s="8"/>
      <c r="EZJ91" s="8"/>
      <c r="EZK91" s="8"/>
      <c r="EZL91" s="8"/>
      <c r="EZM91" s="8"/>
      <c r="EZN91" s="8"/>
      <c r="EZO91" s="8"/>
      <c r="EZP91" s="8"/>
      <c r="EZQ91" s="8"/>
      <c r="EZR91" s="8"/>
      <c r="EZS91" s="8"/>
      <c r="EZT91" s="8"/>
      <c r="EZU91" s="8"/>
      <c r="EZV91" s="8"/>
      <c r="EZW91" s="8"/>
      <c r="EZX91" s="8"/>
      <c r="EZY91" s="8"/>
      <c r="EZZ91" s="8"/>
      <c r="FAA91" s="8"/>
      <c r="FAB91" s="8"/>
      <c r="FAC91" s="8"/>
      <c r="FAD91" s="8"/>
      <c r="FAE91" s="8"/>
      <c r="FAF91" s="8"/>
      <c r="FAG91" s="8"/>
      <c r="FAH91" s="8"/>
      <c r="FAI91" s="8"/>
      <c r="FAJ91" s="8"/>
      <c r="FAK91" s="8"/>
      <c r="FAL91" s="8"/>
      <c r="FAM91" s="8"/>
      <c r="FAN91" s="8"/>
      <c r="FAO91" s="8"/>
      <c r="FAP91" s="8"/>
      <c r="FAQ91" s="8"/>
      <c r="FAR91" s="8"/>
      <c r="FAS91" s="8"/>
      <c r="FAT91" s="8"/>
      <c r="FAU91" s="8"/>
      <c r="FAV91" s="8"/>
      <c r="FAW91" s="8"/>
      <c r="FAX91" s="8"/>
      <c r="FAY91" s="8"/>
      <c r="FAZ91" s="8"/>
      <c r="FBA91" s="8"/>
      <c r="FBB91" s="8"/>
      <c r="FBC91" s="8"/>
      <c r="FBD91" s="8"/>
      <c r="FBE91" s="8"/>
      <c r="FBF91" s="8"/>
      <c r="FBG91" s="8"/>
      <c r="FBH91" s="8"/>
      <c r="FBI91" s="8"/>
      <c r="FBJ91" s="8"/>
      <c r="FBK91" s="8"/>
      <c r="FBL91" s="8"/>
      <c r="FBM91" s="8"/>
      <c r="FBN91" s="8"/>
      <c r="FBO91" s="8"/>
      <c r="FBP91" s="8"/>
      <c r="FBQ91" s="8"/>
      <c r="FBR91" s="8"/>
      <c r="FBS91" s="8"/>
      <c r="FBT91" s="8"/>
      <c r="FBU91" s="8"/>
      <c r="FBV91" s="8"/>
      <c r="FBW91" s="8"/>
      <c r="FBX91" s="8"/>
      <c r="FBY91" s="8"/>
      <c r="FBZ91" s="8"/>
      <c r="FCA91" s="8"/>
      <c r="FCB91" s="8"/>
      <c r="FCC91" s="8"/>
      <c r="FCD91" s="8"/>
      <c r="FCE91" s="8"/>
      <c r="FCF91" s="8"/>
      <c r="FCG91" s="8"/>
      <c r="FCH91" s="8"/>
      <c r="FCI91" s="8"/>
      <c r="FCJ91" s="8"/>
      <c r="FCK91" s="8"/>
      <c r="FCL91" s="8"/>
      <c r="FCM91" s="8"/>
      <c r="FCN91" s="8"/>
      <c r="FCO91" s="8"/>
      <c r="FCP91" s="8"/>
      <c r="FCQ91" s="8"/>
      <c r="FCR91" s="8"/>
      <c r="FCS91" s="8"/>
      <c r="FCT91" s="8"/>
      <c r="FCU91" s="8"/>
      <c r="FCV91" s="8"/>
      <c r="FCW91" s="8"/>
      <c r="FCX91" s="8"/>
      <c r="FCY91" s="8"/>
      <c r="FCZ91" s="8"/>
      <c r="FDA91" s="8"/>
      <c r="FDB91" s="8"/>
      <c r="FDC91" s="8"/>
      <c r="FDD91" s="8"/>
      <c r="FDE91" s="8"/>
      <c r="FDF91" s="8"/>
      <c r="FDG91" s="8"/>
      <c r="FDH91" s="8"/>
      <c r="FDI91" s="8"/>
      <c r="FDJ91" s="8"/>
      <c r="FDK91" s="8"/>
      <c r="FDL91" s="8"/>
      <c r="FDM91" s="8"/>
      <c r="FDN91" s="8"/>
      <c r="FDO91" s="8"/>
      <c r="FDP91" s="8"/>
      <c r="FDQ91" s="8"/>
      <c r="FDR91" s="8"/>
      <c r="FDS91" s="8"/>
      <c r="FDT91" s="8"/>
      <c r="FDU91" s="8"/>
      <c r="FDV91" s="8"/>
      <c r="FDW91" s="8"/>
      <c r="FDX91" s="8"/>
      <c r="FDY91" s="8"/>
      <c r="FDZ91" s="8"/>
      <c r="FEA91" s="8"/>
      <c r="FEB91" s="8"/>
      <c r="FEC91" s="8"/>
      <c r="FED91" s="8"/>
      <c r="FEE91" s="8"/>
      <c r="FEF91" s="8"/>
      <c r="FEG91" s="8"/>
      <c r="FEH91" s="8"/>
      <c r="FEI91" s="8"/>
      <c r="FEJ91" s="8"/>
      <c r="FEK91" s="8"/>
      <c r="FEL91" s="8"/>
      <c r="FEM91" s="8"/>
      <c r="FEN91" s="8"/>
      <c r="FEO91" s="8"/>
      <c r="FEP91" s="8"/>
      <c r="FEQ91" s="8"/>
      <c r="FER91" s="8"/>
      <c r="FES91" s="8"/>
      <c r="FET91" s="8"/>
      <c r="FEU91" s="8"/>
      <c r="FEV91" s="8"/>
      <c r="FEW91" s="8"/>
      <c r="FEX91" s="8"/>
      <c r="FEY91" s="8"/>
      <c r="FEZ91" s="8"/>
      <c r="FFA91" s="8"/>
      <c r="FFB91" s="8"/>
      <c r="FFC91" s="8"/>
      <c r="FFD91" s="8"/>
      <c r="FFE91" s="8"/>
      <c r="FFF91" s="8"/>
      <c r="FFG91" s="8"/>
      <c r="FFH91" s="8"/>
      <c r="FFI91" s="8"/>
      <c r="FFJ91" s="8"/>
      <c r="FFK91" s="8"/>
      <c r="FFL91" s="8"/>
      <c r="FFM91" s="8"/>
      <c r="FFN91" s="8"/>
      <c r="FFO91" s="8"/>
      <c r="FFP91" s="8"/>
      <c r="FFQ91" s="8"/>
      <c r="FFR91" s="8"/>
      <c r="FFS91" s="8"/>
      <c r="FFT91" s="8"/>
      <c r="FFU91" s="8"/>
      <c r="FFV91" s="8"/>
      <c r="FFW91" s="8"/>
      <c r="FFX91" s="8"/>
      <c r="FFY91" s="8"/>
      <c r="FFZ91" s="8"/>
      <c r="FGA91" s="8"/>
      <c r="FGB91" s="8"/>
      <c r="FGC91" s="8"/>
      <c r="FGD91" s="8"/>
      <c r="FGE91" s="8"/>
      <c r="FGF91" s="8"/>
      <c r="FGG91" s="8"/>
      <c r="FGH91" s="8"/>
      <c r="FGI91" s="8"/>
      <c r="FGJ91" s="8"/>
      <c r="FGK91" s="8"/>
      <c r="FGL91" s="8"/>
      <c r="FGM91" s="8"/>
      <c r="FGN91" s="8"/>
      <c r="FGO91" s="8"/>
      <c r="FGP91" s="8"/>
      <c r="FGQ91" s="8"/>
      <c r="FGR91" s="8"/>
      <c r="FGS91" s="8"/>
      <c r="FGT91" s="8"/>
      <c r="FGU91" s="8"/>
      <c r="FGV91" s="8"/>
      <c r="FGW91" s="8"/>
      <c r="FGX91" s="8"/>
      <c r="FGY91" s="8"/>
      <c r="FGZ91" s="8"/>
      <c r="FHA91" s="8"/>
      <c r="FHB91" s="8"/>
      <c r="FHC91" s="8"/>
      <c r="FHD91" s="8"/>
      <c r="FHE91" s="8"/>
      <c r="FHF91" s="8"/>
      <c r="FHG91" s="8"/>
      <c r="FHH91" s="8"/>
      <c r="FHI91" s="8"/>
      <c r="FHJ91" s="8"/>
      <c r="FHK91" s="8"/>
      <c r="FHL91" s="8"/>
      <c r="FHM91" s="8"/>
      <c r="FHN91" s="8"/>
      <c r="FHO91" s="8"/>
      <c r="FHP91" s="8"/>
      <c r="FHQ91" s="8"/>
      <c r="FHR91" s="8"/>
      <c r="FHS91" s="8"/>
      <c r="FHT91" s="8"/>
      <c r="FHU91" s="8"/>
      <c r="FHV91" s="8"/>
      <c r="FHW91" s="8"/>
      <c r="FHX91" s="8"/>
      <c r="FHY91" s="8"/>
      <c r="FHZ91" s="8"/>
      <c r="FIA91" s="8"/>
      <c r="FIB91" s="8"/>
      <c r="FIC91" s="8"/>
      <c r="FID91" s="8"/>
      <c r="FIE91" s="8"/>
      <c r="FIF91" s="8"/>
      <c r="FIG91" s="8"/>
      <c r="FIH91" s="8"/>
      <c r="FII91" s="8"/>
      <c r="FIJ91" s="8"/>
      <c r="FIK91" s="8"/>
      <c r="FIL91" s="8"/>
      <c r="FIM91" s="8"/>
      <c r="FIN91" s="8"/>
      <c r="FIO91" s="8"/>
      <c r="FIP91" s="8"/>
      <c r="FIQ91" s="8"/>
      <c r="FIR91" s="8"/>
      <c r="FIS91" s="8"/>
      <c r="FIT91" s="8"/>
      <c r="FIU91" s="8"/>
      <c r="FIV91" s="8"/>
      <c r="FIW91" s="8"/>
      <c r="FIX91" s="8"/>
      <c r="FIY91" s="8"/>
      <c r="FIZ91" s="8"/>
      <c r="FJA91" s="8"/>
      <c r="FJB91" s="8"/>
      <c r="FJC91" s="8"/>
      <c r="FJD91" s="8"/>
      <c r="FJE91" s="8"/>
      <c r="FJF91" s="8"/>
      <c r="FJG91" s="8"/>
      <c r="FJH91" s="8"/>
      <c r="FJI91" s="8"/>
      <c r="FJJ91" s="8"/>
      <c r="FJK91" s="8"/>
      <c r="FJL91" s="8"/>
      <c r="FJM91" s="8"/>
      <c r="FJN91" s="8"/>
      <c r="FJO91" s="8"/>
      <c r="FJP91" s="8"/>
      <c r="FJQ91" s="8"/>
      <c r="FJR91" s="8"/>
      <c r="FJS91" s="8"/>
      <c r="FJT91" s="8"/>
      <c r="FJU91" s="8"/>
      <c r="FJV91" s="8"/>
      <c r="FJW91" s="8"/>
      <c r="FJX91" s="8"/>
      <c r="FJY91" s="8"/>
      <c r="FJZ91" s="8"/>
      <c r="FKA91" s="8"/>
      <c r="FKB91" s="8"/>
      <c r="FKC91" s="8"/>
      <c r="FKD91" s="8"/>
      <c r="FKE91" s="8"/>
      <c r="FKF91" s="8"/>
      <c r="FKG91" s="8"/>
      <c r="FKH91" s="8"/>
      <c r="FKI91" s="8"/>
      <c r="FKJ91" s="8"/>
      <c r="FKK91" s="8"/>
      <c r="FKL91" s="8"/>
      <c r="FKM91" s="8"/>
      <c r="FKN91" s="8"/>
      <c r="FKO91" s="8"/>
      <c r="FKP91" s="8"/>
      <c r="FKQ91" s="8"/>
      <c r="FKR91" s="8"/>
      <c r="FKS91" s="8"/>
      <c r="FKT91" s="8"/>
      <c r="FKU91" s="8"/>
      <c r="FKV91" s="8"/>
      <c r="FKW91" s="8"/>
      <c r="FKX91" s="8"/>
      <c r="FKY91" s="8"/>
      <c r="FKZ91" s="8"/>
      <c r="FLA91" s="8"/>
      <c r="FLB91" s="8"/>
      <c r="FLC91" s="8"/>
      <c r="FLD91" s="8"/>
      <c r="FLE91" s="8"/>
      <c r="FLF91" s="8"/>
      <c r="FLG91" s="8"/>
      <c r="FLH91" s="8"/>
      <c r="FLI91" s="8"/>
      <c r="FLJ91" s="8"/>
      <c r="FLK91" s="8"/>
      <c r="FLL91" s="8"/>
      <c r="FLM91" s="8"/>
      <c r="FLN91" s="8"/>
      <c r="FLO91" s="8"/>
      <c r="FLP91" s="8"/>
      <c r="FLQ91" s="8"/>
      <c r="FLR91" s="8"/>
      <c r="FLS91" s="8"/>
      <c r="FLT91" s="8"/>
      <c r="FLU91" s="8"/>
      <c r="FLV91" s="8"/>
      <c r="FLW91" s="8"/>
      <c r="FLX91" s="8"/>
      <c r="FLY91" s="8"/>
      <c r="FLZ91" s="8"/>
      <c r="FMA91" s="8"/>
      <c r="FMB91" s="8"/>
      <c r="FMC91" s="8"/>
      <c r="FMD91" s="8"/>
      <c r="FME91" s="8"/>
      <c r="FMF91" s="8"/>
      <c r="FMG91" s="8"/>
      <c r="FMH91" s="8"/>
      <c r="FMI91" s="8"/>
      <c r="FMJ91" s="8"/>
      <c r="FMK91" s="8"/>
      <c r="FML91" s="8"/>
      <c r="FMM91" s="8"/>
      <c r="FMN91" s="8"/>
      <c r="FMO91" s="8"/>
      <c r="FMP91" s="8"/>
      <c r="FMQ91" s="8"/>
      <c r="FMR91" s="8"/>
      <c r="FMS91" s="8"/>
      <c r="FMT91" s="8"/>
      <c r="FMU91" s="8"/>
      <c r="FMV91" s="8"/>
      <c r="FMW91" s="8"/>
      <c r="FMX91" s="8"/>
      <c r="FMY91" s="8"/>
      <c r="FMZ91" s="8"/>
      <c r="FNA91" s="8"/>
      <c r="FNB91" s="8"/>
      <c r="FNC91" s="8"/>
      <c r="FND91" s="8"/>
      <c r="FNE91" s="8"/>
      <c r="FNF91" s="8"/>
      <c r="FNG91" s="8"/>
      <c r="FNH91" s="8"/>
      <c r="FNI91" s="8"/>
      <c r="FNJ91" s="8"/>
      <c r="FNK91" s="8"/>
      <c r="FNL91" s="8"/>
      <c r="FNM91" s="8"/>
      <c r="FNN91" s="8"/>
      <c r="FNO91" s="8"/>
      <c r="FNP91" s="8"/>
      <c r="FNQ91" s="8"/>
      <c r="FNR91" s="8"/>
      <c r="FNS91" s="8"/>
      <c r="FNT91" s="8"/>
      <c r="FNU91" s="8"/>
      <c r="FNV91" s="8"/>
      <c r="FNW91" s="8"/>
      <c r="FNX91" s="8"/>
      <c r="FNY91" s="8"/>
      <c r="FNZ91" s="8"/>
      <c r="FOA91" s="8"/>
      <c r="FOB91" s="8"/>
      <c r="FOC91" s="8"/>
      <c r="FOD91" s="8"/>
      <c r="FOE91" s="8"/>
      <c r="FOF91" s="8"/>
      <c r="FOG91" s="8"/>
      <c r="FOH91" s="8"/>
      <c r="FOI91" s="8"/>
      <c r="FOJ91" s="8"/>
      <c r="FOK91" s="8"/>
      <c r="FOL91" s="8"/>
      <c r="FOM91" s="8"/>
      <c r="FON91" s="8"/>
      <c r="FOO91" s="8"/>
      <c r="FOP91" s="8"/>
      <c r="FOQ91" s="8"/>
      <c r="FOR91" s="8"/>
      <c r="FOS91" s="8"/>
      <c r="FOT91" s="8"/>
      <c r="FOU91" s="8"/>
      <c r="FOV91" s="8"/>
      <c r="FOW91" s="8"/>
      <c r="FOX91" s="8"/>
      <c r="FOY91" s="8"/>
      <c r="FOZ91" s="8"/>
      <c r="FPA91" s="8"/>
      <c r="FPB91" s="8"/>
      <c r="FPC91" s="8"/>
      <c r="FPD91" s="8"/>
      <c r="FPE91" s="8"/>
      <c r="FPF91" s="8"/>
      <c r="FPG91" s="8"/>
      <c r="FPH91" s="8"/>
      <c r="FPI91" s="8"/>
      <c r="FPJ91" s="8"/>
      <c r="FPK91" s="8"/>
      <c r="FPL91" s="8"/>
      <c r="FPM91" s="8"/>
      <c r="FPN91" s="8"/>
      <c r="FPO91" s="8"/>
      <c r="FPP91" s="8"/>
      <c r="FPQ91" s="8"/>
      <c r="FPR91" s="8"/>
      <c r="FPS91" s="8"/>
      <c r="FPT91" s="8"/>
      <c r="FPU91" s="8"/>
      <c r="FPV91" s="8"/>
      <c r="FPW91" s="8"/>
      <c r="FPX91" s="8"/>
      <c r="FPY91" s="8"/>
      <c r="FPZ91" s="8"/>
      <c r="FQA91" s="8"/>
      <c r="FQB91" s="8"/>
      <c r="FQC91" s="8"/>
      <c r="FQD91" s="8"/>
      <c r="FQE91" s="8"/>
      <c r="FQF91" s="8"/>
      <c r="FQG91" s="8"/>
      <c r="FQH91" s="8"/>
      <c r="FQI91" s="8"/>
      <c r="FQJ91" s="8"/>
      <c r="FQK91" s="8"/>
      <c r="FQL91" s="8"/>
      <c r="FQM91" s="8"/>
      <c r="FQN91" s="8"/>
      <c r="FQO91" s="8"/>
      <c r="FQP91" s="8"/>
      <c r="FQQ91" s="8"/>
      <c r="FQR91" s="8"/>
      <c r="FQS91" s="8"/>
      <c r="FQT91" s="8"/>
      <c r="FQU91" s="8"/>
      <c r="FQV91" s="8"/>
      <c r="FQW91" s="8"/>
      <c r="FQX91" s="8"/>
      <c r="FQY91" s="8"/>
      <c r="FQZ91" s="8"/>
      <c r="FRA91" s="8"/>
      <c r="FRB91" s="8"/>
      <c r="FRC91" s="8"/>
      <c r="FRD91" s="8"/>
      <c r="FRE91" s="8"/>
      <c r="FRF91" s="8"/>
      <c r="FRG91" s="8"/>
      <c r="FRH91" s="8"/>
      <c r="FRI91" s="8"/>
      <c r="FRJ91" s="8"/>
      <c r="FRK91" s="8"/>
      <c r="FRL91" s="8"/>
      <c r="FRM91" s="8"/>
      <c r="FRN91" s="8"/>
      <c r="FRO91" s="8"/>
      <c r="FRP91" s="8"/>
      <c r="FRQ91" s="8"/>
      <c r="FRR91" s="8"/>
      <c r="FRS91" s="8"/>
      <c r="FRT91" s="8"/>
      <c r="FRU91" s="8"/>
      <c r="FRV91" s="8"/>
      <c r="FRW91" s="8"/>
      <c r="FRX91" s="8"/>
      <c r="FRY91" s="8"/>
      <c r="FRZ91" s="8"/>
      <c r="FSA91" s="8"/>
      <c r="FSB91" s="8"/>
      <c r="FSC91" s="8"/>
      <c r="FSD91" s="8"/>
      <c r="FSE91" s="8"/>
      <c r="FSF91" s="8"/>
      <c r="FSG91" s="8"/>
      <c r="FSH91" s="8"/>
      <c r="FSI91" s="8"/>
      <c r="FSJ91" s="8"/>
      <c r="FSK91" s="8"/>
      <c r="FSL91" s="8"/>
      <c r="FSM91" s="8"/>
      <c r="FSN91" s="8"/>
      <c r="FSO91" s="8"/>
      <c r="FSP91" s="8"/>
      <c r="FSQ91" s="8"/>
      <c r="FSR91" s="8"/>
      <c r="FSS91" s="8"/>
      <c r="FST91" s="8"/>
      <c r="FSU91" s="8"/>
      <c r="FSV91" s="8"/>
      <c r="FSW91" s="8"/>
      <c r="FSX91" s="8"/>
      <c r="FSY91" s="8"/>
      <c r="FSZ91" s="8"/>
      <c r="FTA91" s="8"/>
      <c r="FTB91" s="8"/>
      <c r="FTC91" s="8"/>
      <c r="FTD91" s="8"/>
      <c r="FTE91" s="8"/>
      <c r="FTF91" s="8"/>
      <c r="FTG91" s="8"/>
      <c r="FTH91" s="8"/>
      <c r="FTI91" s="8"/>
      <c r="FTJ91" s="8"/>
      <c r="FTK91" s="8"/>
      <c r="FTL91" s="8"/>
      <c r="FTM91" s="8"/>
      <c r="FTN91" s="8"/>
      <c r="FTO91" s="8"/>
      <c r="FTP91" s="8"/>
      <c r="FTQ91" s="8"/>
      <c r="FTR91" s="8"/>
      <c r="FTS91" s="8"/>
      <c r="FTT91" s="8"/>
      <c r="FTU91" s="8"/>
      <c r="FTV91" s="8"/>
      <c r="FTW91" s="8"/>
      <c r="FTX91" s="8"/>
      <c r="FTY91" s="8"/>
      <c r="FTZ91" s="8"/>
      <c r="FUA91" s="8"/>
      <c r="FUB91" s="8"/>
      <c r="FUC91" s="8"/>
      <c r="FUD91" s="8"/>
      <c r="FUE91" s="8"/>
      <c r="FUF91" s="8"/>
      <c r="FUG91" s="8"/>
      <c r="FUH91" s="8"/>
      <c r="FUI91" s="8"/>
      <c r="FUJ91" s="8"/>
      <c r="FUK91" s="8"/>
      <c r="FUL91" s="8"/>
      <c r="FUM91" s="8"/>
      <c r="FUN91" s="8"/>
      <c r="FUO91" s="8"/>
      <c r="FUP91" s="8"/>
      <c r="FUQ91" s="8"/>
      <c r="FUR91" s="8"/>
      <c r="FUS91" s="8"/>
      <c r="FUT91" s="8"/>
      <c r="FUU91" s="8"/>
      <c r="FUV91" s="8"/>
      <c r="FUW91" s="8"/>
      <c r="FUX91" s="8"/>
      <c r="FUY91" s="8"/>
      <c r="FUZ91" s="8"/>
      <c r="FVA91" s="8"/>
      <c r="FVB91" s="8"/>
      <c r="FVC91" s="8"/>
      <c r="FVD91" s="8"/>
      <c r="FVE91" s="8"/>
      <c r="FVF91" s="8"/>
      <c r="FVG91" s="8"/>
      <c r="FVH91" s="8"/>
      <c r="FVI91" s="8"/>
      <c r="FVJ91" s="8"/>
      <c r="FVK91" s="8"/>
      <c r="FVL91" s="8"/>
      <c r="FVM91" s="8"/>
      <c r="FVN91" s="8"/>
      <c r="FVO91" s="8"/>
      <c r="FVP91" s="8"/>
      <c r="FVQ91" s="8"/>
      <c r="FVR91" s="8"/>
      <c r="FVS91" s="8"/>
      <c r="FVT91" s="8"/>
      <c r="FVU91" s="8"/>
      <c r="FVV91" s="8"/>
      <c r="FVW91" s="8"/>
      <c r="FVX91" s="8"/>
      <c r="FVY91" s="8"/>
      <c r="FVZ91" s="8"/>
      <c r="FWA91" s="8"/>
      <c r="FWB91" s="8"/>
      <c r="FWC91" s="8"/>
      <c r="FWD91" s="8"/>
      <c r="FWE91" s="8"/>
      <c r="FWF91" s="8"/>
      <c r="FWG91" s="8"/>
      <c r="FWH91" s="8"/>
      <c r="FWI91" s="8"/>
      <c r="FWJ91" s="8"/>
      <c r="FWK91" s="8"/>
      <c r="FWL91" s="8"/>
      <c r="FWM91" s="8"/>
      <c r="FWN91" s="8"/>
      <c r="FWO91" s="8"/>
      <c r="FWP91" s="8"/>
      <c r="FWQ91" s="8"/>
      <c r="FWR91" s="8"/>
      <c r="FWS91" s="8"/>
      <c r="FWT91" s="8"/>
      <c r="FWU91" s="8"/>
      <c r="FWV91" s="8"/>
      <c r="FWW91" s="8"/>
      <c r="FWX91" s="8"/>
      <c r="FWY91" s="8"/>
      <c r="FWZ91" s="8"/>
      <c r="FXA91" s="8"/>
      <c r="FXB91" s="8"/>
      <c r="FXC91" s="8"/>
      <c r="FXD91" s="8"/>
      <c r="FXE91" s="8"/>
      <c r="FXF91" s="8"/>
      <c r="FXG91" s="8"/>
      <c r="FXH91" s="8"/>
      <c r="FXI91" s="8"/>
      <c r="FXJ91" s="8"/>
      <c r="FXK91" s="8"/>
      <c r="FXL91" s="8"/>
      <c r="FXM91" s="8"/>
      <c r="FXN91" s="8"/>
      <c r="FXO91" s="8"/>
      <c r="FXP91" s="8"/>
      <c r="FXQ91" s="8"/>
      <c r="FXR91" s="8"/>
      <c r="FXS91" s="8"/>
      <c r="FXT91" s="8"/>
      <c r="FXU91" s="8"/>
      <c r="FXV91" s="8"/>
      <c r="FXW91" s="8"/>
      <c r="FXX91" s="8"/>
      <c r="FXY91" s="8"/>
      <c r="FXZ91" s="8"/>
      <c r="FYA91" s="8"/>
      <c r="FYB91" s="8"/>
      <c r="FYC91" s="8"/>
      <c r="FYD91" s="8"/>
      <c r="FYE91" s="8"/>
      <c r="FYF91" s="8"/>
      <c r="FYG91" s="8"/>
      <c r="FYH91" s="8"/>
      <c r="FYI91" s="8"/>
      <c r="FYJ91" s="8"/>
      <c r="FYK91" s="8"/>
      <c r="FYL91" s="8"/>
      <c r="FYM91" s="8"/>
      <c r="FYN91" s="8"/>
      <c r="FYO91" s="8"/>
      <c r="FYP91" s="8"/>
      <c r="FYQ91" s="8"/>
      <c r="FYR91" s="8"/>
      <c r="FYS91" s="8"/>
      <c r="FYT91" s="8"/>
      <c r="FYU91" s="8"/>
      <c r="FYV91" s="8"/>
      <c r="FYW91" s="8"/>
      <c r="FYX91" s="8"/>
      <c r="FYY91" s="8"/>
      <c r="FYZ91" s="8"/>
      <c r="FZA91" s="8"/>
      <c r="FZB91" s="8"/>
      <c r="FZC91" s="8"/>
      <c r="FZD91" s="8"/>
      <c r="FZE91" s="8"/>
      <c r="FZF91" s="8"/>
      <c r="FZG91" s="8"/>
      <c r="FZH91" s="8"/>
      <c r="FZI91" s="8"/>
      <c r="FZJ91" s="8"/>
      <c r="FZK91" s="8"/>
      <c r="FZL91" s="8"/>
      <c r="FZM91" s="8"/>
      <c r="FZN91" s="8"/>
      <c r="FZO91" s="8"/>
      <c r="FZP91" s="8"/>
      <c r="FZQ91" s="8"/>
      <c r="FZR91" s="8"/>
      <c r="FZS91" s="8"/>
      <c r="FZT91" s="8"/>
      <c r="FZU91" s="8"/>
      <c r="FZV91" s="8"/>
      <c r="FZW91" s="8"/>
      <c r="FZX91" s="8"/>
      <c r="FZY91" s="8"/>
      <c r="FZZ91" s="8"/>
      <c r="GAA91" s="8"/>
      <c r="GAB91" s="8"/>
      <c r="GAC91" s="8"/>
      <c r="GAD91" s="8"/>
      <c r="GAE91" s="8"/>
      <c r="GAF91" s="8"/>
      <c r="GAG91" s="8"/>
      <c r="GAH91" s="8"/>
      <c r="GAI91" s="8"/>
      <c r="GAJ91" s="8"/>
      <c r="GAK91" s="8"/>
      <c r="GAL91" s="8"/>
      <c r="GAM91" s="8"/>
      <c r="GAN91" s="8"/>
      <c r="GAO91" s="8"/>
      <c r="GAP91" s="8"/>
      <c r="GAQ91" s="8"/>
      <c r="GAR91" s="8"/>
      <c r="GAS91" s="8"/>
      <c r="GAT91" s="8"/>
      <c r="GAU91" s="8"/>
      <c r="GAV91" s="8"/>
      <c r="GAW91" s="8"/>
      <c r="GAX91" s="8"/>
      <c r="GAY91" s="8"/>
      <c r="GAZ91" s="8"/>
      <c r="GBA91" s="8"/>
      <c r="GBB91" s="8"/>
      <c r="GBC91" s="8"/>
      <c r="GBD91" s="8"/>
      <c r="GBE91" s="8"/>
      <c r="GBF91" s="8"/>
      <c r="GBG91" s="8"/>
      <c r="GBH91" s="8"/>
      <c r="GBI91" s="8"/>
      <c r="GBJ91" s="8"/>
      <c r="GBK91" s="8"/>
      <c r="GBL91" s="8"/>
      <c r="GBM91" s="8"/>
      <c r="GBN91" s="8"/>
      <c r="GBO91" s="8"/>
      <c r="GBP91" s="8"/>
      <c r="GBQ91" s="8"/>
      <c r="GBR91" s="8"/>
      <c r="GBS91" s="8"/>
      <c r="GBT91" s="8"/>
      <c r="GBU91" s="8"/>
      <c r="GBV91" s="8"/>
      <c r="GBW91" s="8"/>
      <c r="GBX91" s="8"/>
      <c r="GBY91" s="8"/>
      <c r="GBZ91" s="8"/>
      <c r="GCA91" s="8"/>
      <c r="GCB91" s="8"/>
      <c r="GCC91" s="8"/>
      <c r="GCD91" s="8"/>
      <c r="GCE91" s="8"/>
      <c r="GCF91" s="8"/>
      <c r="GCG91" s="8"/>
      <c r="GCH91" s="8"/>
      <c r="GCI91" s="8"/>
      <c r="GCJ91" s="8"/>
      <c r="GCK91" s="8"/>
      <c r="GCL91" s="8"/>
      <c r="GCM91" s="8"/>
      <c r="GCN91" s="8"/>
      <c r="GCO91" s="8"/>
      <c r="GCP91" s="8"/>
      <c r="GCQ91" s="8"/>
      <c r="GCR91" s="8"/>
      <c r="GCS91" s="8"/>
      <c r="GCT91" s="8"/>
      <c r="GCU91" s="8"/>
      <c r="GCV91" s="8"/>
      <c r="GCW91" s="8"/>
      <c r="GCX91" s="8"/>
      <c r="GCY91" s="8"/>
      <c r="GCZ91" s="8"/>
      <c r="GDA91" s="8"/>
      <c r="GDB91" s="8"/>
      <c r="GDC91" s="8"/>
      <c r="GDD91" s="8"/>
      <c r="GDE91" s="8"/>
      <c r="GDF91" s="8"/>
      <c r="GDG91" s="8"/>
      <c r="GDH91" s="8"/>
      <c r="GDI91" s="8"/>
      <c r="GDJ91" s="8"/>
      <c r="GDK91" s="8"/>
      <c r="GDL91" s="8"/>
      <c r="GDM91" s="8"/>
      <c r="GDN91" s="8"/>
      <c r="GDO91" s="8"/>
      <c r="GDP91" s="8"/>
      <c r="GDQ91" s="8"/>
      <c r="GDR91" s="8"/>
      <c r="GDS91" s="8"/>
      <c r="GDT91" s="8"/>
      <c r="GDU91" s="8"/>
      <c r="GDV91" s="8"/>
      <c r="GDW91" s="8"/>
      <c r="GDX91" s="8"/>
      <c r="GDY91" s="8"/>
      <c r="GDZ91" s="8"/>
      <c r="GEA91" s="8"/>
      <c r="GEB91" s="8"/>
      <c r="GEC91" s="8"/>
      <c r="GED91" s="8"/>
      <c r="GEE91" s="8"/>
      <c r="GEF91" s="8"/>
      <c r="GEG91" s="8"/>
      <c r="GEH91" s="8"/>
      <c r="GEI91" s="8"/>
      <c r="GEJ91" s="8"/>
      <c r="GEK91" s="8"/>
      <c r="GEL91" s="8"/>
      <c r="GEM91" s="8"/>
      <c r="GEN91" s="8"/>
      <c r="GEO91" s="8"/>
      <c r="GEP91" s="8"/>
      <c r="GEQ91" s="8"/>
      <c r="GER91" s="8"/>
      <c r="GES91" s="8"/>
      <c r="GET91" s="8"/>
      <c r="GEU91" s="8"/>
      <c r="GEV91" s="8"/>
      <c r="GEW91" s="8"/>
      <c r="GEX91" s="8"/>
      <c r="GEY91" s="8"/>
      <c r="GEZ91" s="8"/>
      <c r="GFA91" s="8"/>
      <c r="GFB91" s="8"/>
      <c r="GFC91" s="8"/>
      <c r="GFD91" s="8"/>
      <c r="GFE91" s="8"/>
      <c r="GFF91" s="8"/>
      <c r="GFG91" s="8"/>
      <c r="GFH91" s="8"/>
      <c r="GFI91" s="8"/>
      <c r="GFJ91" s="8"/>
      <c r="GFK91" s="8"/>
      <c r="GFL91" s="8"/>
      <c r="GFM91" s="8"/>
      <c r="GFN91" s="8"/>
      <c r="GFO91" s="8"/>
      <c r="GFP91" s="8"/>
      <c r="GFQ91" s="8"/>
      <c r="GFR91" s="8"/>
      <c r="GFS91" s="8"/>
      <c r="GFT91" s="8"/>
      <c r="GFU91" s="8"/>
      <c r="GFV91" s="8"/>
      <c r="GFW91" s="8"/>
      <c r="GFX91" s="8"/>
      <c r="GFY91" s="8"/>
      <c r="GFZ91" s="8"/>
      <c r="GGA91" s="8"/>
      <c r="GGB91" s="8"/>
      <c r="GGC91" s="8"/>
      <c r="GGD91" s="8"/>
      <c r="GGE91" s="8"/>
      <c r="GGF91" s="8"/>
      <c r="GGG91" s="8"/>
      <c r="GGH91" s="8"/>
      <c r="GGI91" s="8"/>
      <c r="GGJ91" s="8"/>
      <c r="GGK91" s="8"/>
      <c r="GGL91" s="8"/>
      <c r="GGM91" s="8"/>
      <c r="GGN91" s="8"/>
      <c r="GGO91" s="8"/>
      <c r="GGP91" s="8"/>
      <c r="GGQ91" s="8"/>
      <c r="GGR91" s="8"/>
      <c r="GGS91" s="8"/>
      <c r="GGT91" s="8"/>
      <c r="GGU91" s="8"/>
      <c r="GGV91" s="8"/>
      <c r="GGW91" s="8"/>
      <c r="GGX91" s="8"/>
      <c r="GGY91" s="8"/>
      <c r="GGZ91" s="8"/>
      <c r="GHA91" s="8"/>
      <c r="GHB91" s="8"/>
      <c r="GHC91" s="8"/>
      <c r="GHD91" s="8"/>
      <c r="GHE91" s="8"/>
      <c r="GHF91" s="8"/>
      <c r="GHG91" s="8"/>
      <c r="GHH91" s="8"/>
      <c r="GHI91" s="8"/>
      <c r="GHJ91" s="8"/>
      <c r="GHK91" s="8"/>
      <c r="GHL91" s="8"/>
      <c r="GHM91" s="8"/>
      <c r="GHN91" s="8"/>
      <c r="GHO91" s="8"/>
      <c r="GHP91" s="8"/>
      <c r="GHQ91" s="8"/>
      <c r="GHR91" s="8"/>
      <c r="GHS91" s="8"/>
      <c r="GHT91" s="8"/>
      <c r="GHU91" s="8"/>
      <c r="GHV91" s="8"/>
      <c r="GHW91" s="8"/>
      <c r="GHX91" s="8"/>
      <c r="GHY91" s="8"/>
      <c r="GHZ91" s="8"/>
      <c r="GIA91" s="8"/>
      <c r="GIB91" s="8"/>
      <c r="GIC91" s="8"/>
      <c r="GID91" s="8"/>
      <c r="GIE91" s="8"/>
      <c r="GIF91" s="8"/>
      <c r="GIG91" s="8"/>
      <c r="GIH91" s="8"/>
      <c r="GII91" s="8"/>
      <c r="GIJ91" s="8"/>
      <c r="GIK91" s="8"/>
      <c r="GIL91" s="8"/>
      <c r="GIM91" s="8"/>
      <c r="GIN91" s="8"/>
      <c r="GIO91" s="8"/>
      <c r="GIP91" s="8"/>
      <c r="GIQ91" s="8"/>
      <c r="GIR91" s="8"/>
      <c r="GIS91" s="8"/>
      <c r="GIT91" s="8"/>
      <c r="GIU91" s="8"/>
      <c r="GIV91" s="8"/>
      <c r="GIW91" s="8"/>
      <c r="GIX91" s="8"/>
      <c r="GIY91" s="8"/>
      <c r="GIZ91" s="8"/>
      <c r="GJA91" s="8"/>
      <c r="GJB91" s="8"/>
      <c r="GJC91" s="8"/>
      <c r="GJD91" s="8"/>
      <c r="GJE91" s="8"/>
      <c r="GJF91" s="8"/>
      <c r="GJG91" s="8"/>
      <c r="GJH91" s="8"/>
      <c r="GJI91" s="8"/>
      <c r="GJJ91" s="8"/>
      <c r="GJK91" s="8"/>
      <c r="GJL91" s="8"/>
      <c r="GJM91" s="8"/>
      <c r="GJN91" s="8"/>
      <c r="GJO91" s="8"/>
      <c r="GJP91" s="8"/>
      <c r="GJQ91" s="8"/>
      <c r="GJR91" s="8"/>
      <c r="GJS91" s="8"/>
      <c r="GJT91" s="8"/>
      <c r="GJU91" s="8"/>
      <c r="GJV91" s="8"/>
      <c r="GJW91" s="8"/>
      <c r="GJX91" s="8"/>
      <c r="GJY91" s="8"/>
      <c r="GJZ91" s="8"/>
      <c r="GKA91" s="8"/>
      <c r="GKB91" s="8"/>
      <c r="GKC91" s="8"/>
      <c r="GKD91" s="8"/>
      <c r="GKE91" s="8"/>
      <c r="GKF91" s="8"/>
      <c r="GKG91" s="8"/>
      <c r="GKH91" s="8"/>
      <c r="GKI91" s="8"/>
      <c r="GKJ91" s="8"/>
      <c r="GKK91" s="8"/>
      <c r="GKL91" s="8"/>
      <c r="GKM91" s="8"/>
      <c r="GKN91" s="8"/>
      <c r="GKO91" s="8"/>
      <c r="GKP91" s="8"/>
      <c r="GKQ91" s="8"/>
      <c r="GKR91" s="8"/>
      <c r="GKS91" s="8"/>
      <c r="GKT91" s="8"/>
      <c r="GKU91" s="8"/>
      <c r="GKV91" s="8"/>
      <c r="GKW91" s="8"/>
      <c r="GKX91" s="8"/>
      <c r="GKY91" s="8"/>
      <c r="GKZ91" s="8"/>
      <c r="GLA91" s="8"/>
      <c r="GLB91" s="8"/>
      <c r="GLC91" s="8"/>
      <c r="GLD91" s="8"/>
      <c r="GLE91" s="8"/>
      <c r="GLF91" s="8"/>
      <c r="GLG91" s="8"/>
      <c r="GLH91" s="8"/>
      <c r="GLI91" s="8"/>
      <c r="GLJ91" s="8"/>
      <c r="GLK91" s="8"/>
      <c r="GLL91" s="8"/>
      <c r="GLM91" s="8"/>
      <c r="GLN91" s="8"/>
      <c r="GLO91" s="8"/>
      <c r="GLP91" s="8"/>
      <c r="GLQ91" s="8"/>
      <c r="GLR91" s="8"/>
      <c r="GLS91" s="8"/>
      <c r="GLT91" s="8"/>
      <c r="GLU91" s="8"/>
      <c r="GLV91" s="8"/>
      <c r="GLW91" s="8"/>
      <c r="GLX91" s="8"/>
      <c r="GLY91" s="8"/>
      <c r="GLZ91" s="8"/>
      <c r="GMA91" s="8"/>
      <c r="GMB91" s="8"/>
      <c r="GMC91" s="8"/>
      <c r="GMD91" s="8"/>
      <c r="GME91" s="8"/>
      <c r="GMF91" s="8"/>
      <c r="GMG91" s="8"/>
      <c r="GMH91" s="8"/>
      <c r="GMI91" s="8"/>
      <c r="GMJ91" s="8"/>
      <c r="GMK91" s="8"/>
      <c r="GML91" s="8"/>
      <c r="GMM91" s="8"/>
      <c r="GMN91" s="8"/>
      <c r="GMO91" s="8"/>
      <c r="GMP91" s="8"/>
      <c r="GMQ91" s="8"/>
      <c r="GMR91" s="8"/>
      <c r="GMS91" s="8"/>
      <c r="GMT91" s="8"/>
      <c r="GMU91" s="8"/>
      <c r="GMV91" s="8"/>
      <c r="GMW91" s="8"/>
      <c r="GMX91" s="8"/>
      <c r="GMY91" s="8"/>
      <c r="GMZ91" s="8"/>
      <c r="GNA91" s="8"/>
      <c r="GNB91" s="8"/>
      <c r="GNC91" s="8"/>
      <c r="GND91" s="8"/>
      <c r="GNE91" s="8"/>
      <c r="GNF91" s="8"/>
      <c r="GNG91" s="8"/>
      <c r="GNH91" s="8"/>
      <c r="GNI91" s="8"/>
      <c r="GNJ91" s="8"/>
      <c r="GNK91" s="8"/>
      <c r="GNL91" s="8"/>
      <c r="GNM91" s="8"/>
      <c r="GNN91" s="8"/>
      <c r="GNO91" s="8"/>
      <c r="GNP91" s="8"/>
      <c r="GNQ91" s="8"/>
      <c r="GNR91" s="8"/>
      <c r="GNS91" s="8"/>
      <c r="GNT91" s="8"/>
      <c r="GNU91" s="8"/>
      <c r="GNV91" s="8"/>
      <c r="GNW91" s="8"/>
      <c r="GNX91" s="8"/>
      <c r="GNY91" s="8"/>
      <c r="GNZ91" s="8"/>
      <c r="GOA91" s="8"/>
      <c r="GOB91" s="8"/>
      <c r="GOC91" s="8"/>
      <c r="GOD91" s="8"/>
      <c r="GOE91" s="8"/>
      <c r="GOF91" s="8"/>
      <c r="GOG91" s="8"/>
      <c r="GOH91" s="8"/>
      <c r="GOI91" s="8"/>
      <c r="GOJ91" s="8"/>
      <c r="GOK91" s="8"/>
      <c r="GOL91" s="8"/>
      <c r="GOM91" s="8"/>
      <c r="GON91" s="8"/>
      <c r="GOO91" s="8"/>
      <c r="GOP91" s="8"/>
      <c r="GOQ91" s="8"/>
      <c r="GOR91" s="8"/>
      <c r="GOS91" s="8"/>
      <c r="GOT91" s="8"/>
      <c r="GOU91" s="8"/>
      <c r="GOV91" s="8"/>
      <c r="GOW91" s="8"/>
      <c r="GOX91" s="8"/>
      <c r="GOY91" s="8"/>
      <c r="GOZ91" s="8"/>
      <c r="GPA91" s="8"/>
      <c r="GPB91" s="8"/>
      <c r="GPC91" s="8"/>
      <c r="GPD91" s="8"/>
      <c r="GPE91" s="8"/>
      <c r="GPF91" s="8"/>
      <c r="GPG91" s="8"/>
      <c r="GPH91" s="8"/>
      <c r="GPI91" s="8"/>
      <c r="GPJ91" s="8"/>
      <c r="GPK91" s="8"/>
      <c r="GPL91" s="8"/>
      <c r="GPM91" s="8"/>
      <c r="GPN91" s="8"/>
      <c r="GPO91" s="8"/>
      <c r="GPP91" s="8"/>
      <c r="GPQ91" s="8"/>
      <c r="GPR91" s="8"/>
      <c r="GPS91" s="8"/>
      <c r="GPT91" s="8"/>
      <c r="GPU91" s="8"/>
      <c r="GPV91" s="8"/>
      <c r="GPW91" s="8"/>
      <c r="GPX91" s="8"/>
      <c r="GPY91" s="8"/>
      <c r="GPZ91" s="8"/>
      <c r="GQA91" s="8"/>
      <c r="GQB91" s="8"/>
      <c r="GQC91" s="8"/>
      <c r="GQD91" s="8"/>
      <c r="GQE91" s="8"/>
      <c r="GQF91" s="8"/>
      <c r="GQG91" s="8"/>
      <c r="GQH91" s="8"/>
      <c r="GQI91" s="8"/>
      <c r="GQJ91" s="8"/>
      <c r="GQK91" s="8"/>
      <c r="GQL91" s="8"/>
      <c r="GQM91" s="8"/>
      <c r="GQN91" s="8"/>
      <c r="GQO91" s="8"/>
      <c r="GQP91" s="8"/>
      <c r="GQQ91" s="8"/>
      <c r="GQR91" s="8"/>
      <c r="GQS91" s="8"/>
      <c r="GQT91" s="8"/>
      <c r="GQU91" s="8"/>
      <c r="GQV91" s="8"/>
      <c r="GQW91" s="8"/>
      <c r="GQX91" s="8"/>
      <c r="GQY91" s="8"/>
      <c r="GQZ91" s="8"/>
      <c r="GRA91" s="8"/>
      <c r="GRB91" s="8"/>
      <c r="GRC91" s="8"/>
      <c r="GRD91" s="8"/>
      <c r="GRE91" s="8"/>
      <c r="GRF91" s="8"/>
      <c r="GRG91" s="8"/>
      <c r="GRH91" s="8"/>
      <c r="GRI91" s="8"/>
      <c r="GRJ91" s="8"/>
      <c r="GRK91" s="8"/>
      <c r="GRL91" s="8"/>
      <c r="GRM91" s="8"/>
      <c r="GRN91" s="8"/>
      <c r="GRO91" s="8"/>
      <c r="GRP91" s="8"/>
      <c r="GRQ91" s="8"/>
      <c r="GRR91" s="8"/>
      <c r="GRS91" s="8"/>
      <c r="GRT91" s="8"/>
      <c r="GRU91" s="8"/>
      <c r="GRV91" s="8"/>
      <c r="GRW91" s="8"/>
      <c r="GRX91" s="8"/>
      <c r="GRY91" s="8"/>
      <c r="GRZ91" s="8"/>
      <c r="GSA91" s="8"/>
      <c r="GSB91" s="8"/>
      <c r="GSC91" s="8"/>
      <c r="GSD91" s="8"/>
      <c r="GSE91" s="8"/>
      <c r="GSF91" s="8"/>
      <c r="GSG91" s="8"/>
      <c r="GSH91" s="8"/>
      <c r="GSI91" s="8"/>
      <c r="GSJ91" s="8"/>
      <c r="GSK91" s="8"/>
      <c r="GSL91" s="8"/>
      <c r="GSM91" s="8"/>
      <c r="GSN91" s="8"/>
      <c r="GSO91" s="8"/>
      <c r="GSP91" s="8"/>
      <c r="GSQ91" s="8"/>
      <c r="GSR91" s="8"/>
      <c r="GSS91" s="8"/>
      <c r="GST91" s="8"/>
      <c r="GSU91" s="8"/>
      <c r="GSV91" s="8"/>
      <c r="GSW91" s="8"/>
      <c r="GSX91" s="8"/>
      <c r="GSY91" s="8"/>
      <c r="GSZ91" s="8"/>
      <c r="GTA91" s="8"/>
      <c r="GTB91" s="8"/>
      <c r="GTC91" s="8"/>
      <c r="GTD91" s="8"/>
      <c r="GTE91" s="8"/>
      <c r="GTF91" s="8"/>
      <c r="GTG91" s="8"/>
      <c r="GTH91" s="8"/>
      <c r="GTI91" s="8"/>
      <c r="GTJ91" s="8"/>
      <c r="GTK91" s="8"/>
      <c r="GTL91" s="8"/>
      <c r="GTM91" s="8"/>
      <c r="GTN91" s="8"/>
      <c r="GTO91" s="8"/>
      <c r="GTP91" s="8"/>
      <c r="GTQ91" s="8"/>
      <c r="GTR91" s="8"/>
      <c r="GTS91" s="8"/>
      <c r="GTT91" s="8"/>
      <c r="GTU91" s="8"/>
      <c r="GTV91" s="8"/>
      <c r="GTW91" s="8"/>
      <c r="GTX91" s="8"/>
      <c r="GTY91" s="8"/>
      <c r="GTZ91" s="8"/>
      <c r="GUA91" s="8"/>
      <c r="GUB91" s="8"/>
      <c r="GUC91" s="8"/>
      <c r="GUD91" s="8"/>
      <c r="GUE91" s="8"/>
      <c r="GUF91" s="8"/>
      <c r="GUG91" s="8"/>
      <c r="GUH91" s="8"/>
      <c r="GUI91" s="8"/>
      <c r="GUJ91" s="8"/>
      <c r="GUK91" s="8"/>
      <c r="GUL91" s="8"/>
      <c r="GUM91" s="8"/>
      <c r="GUN91" s="8"/>
      <c r="GUO91" s="8"/>
      <c r="GUP91" s="8"/>
      <c r="GUQ91" s="8"/>
      <c r="GUR91" s="8"/>
      <c r="GUS91" s="8"/>
      <c r="GUT91" s="8"/>
      <c r="GUU91" s="8"/>
      <c r="GUV91" s="8"/>
      <c r="GUW91" s="8"/>
      <c r="GUX91" s="8"/>
      <c r="GUY91" s="8"/>
      <c r="GUZ91" s="8"/>
      <c r="GVA91" s="8"/>
      <c r="GVB91" s="8"/>
      <c r="GVC91" s="8"/>
      <c r="GVD91" s="8"/>
      <c r="GVE91" s="8"/>
      <c r="GVF91" s="8"/>
      <c r="GVG91" s="8"/>
      <c r="GVH91" s="8"/>
      <c r="GVI91" s="8"/>
      <c r="GVJ91" s="8"/>
      <c r="GVK91" s="8"/>
      <c r="GVL91" s="8"/>
      <c r="GVM91" s="8"/>
      <c r="GVN91" s="8"/>
      <c r="GVO91" s="8"/>
      <c r="GVP91" s="8"/>
      <c r="GVQ91" s="8"/>
      <c r="GVR91" s="8"/>
      <c r="GVS91" s="8"/>
      <c r="GVT91" s="8"/>
      <c r="GVU91" s="8"/>
      <c r="GVV91" s="8"/>
      <c r="GVW91" s="8"/>
      <c r="GVX91" s="8"/>
      <c r="GVY91" s="8"/>
      <c r="GVZ91" s="8"/>
      <c r="GWA91" s="8"/>
      <c r="GWB91" s="8"/>
      <c r="GWC91" s="8"/>
      <c r="GWD91" s="8"/>
      <c r="GWE91" s="8"/>
      <c r="GWF91" s="8"/>
      <c r="GWG91" s="8"/>
      <c r="GWH91" s="8"/>
      <c r="GWI91" s="8"/>
      <c r="GWJ91" s="8"/>
      <c r="GWK91" s="8"/>
      <c r="GWL91" s="8"/>
      <c r="GWM91" s="8"/>
      <c r="GWN91" s="8"/>
      <c r="GWO91" s="8"/>
      <c r="GWP91" s="8"/>
      <c r="GWQ91" s="8"/>
      <c r="GWR91" s="8"/>
      <c r="GWS91" s="8"/>
      <c r="GWT91" s="8"/>
      <c r="GWU91" s="8"/>
      <c r="GWV91" s="8"/>
      <c r="GWW91" s="8"/>
      <c r="GWX91" s="8"/>
      <c r="GWY91" s="8"/>
      <c r="GWZ91" s="8"/>
      <c r="GXA91" s="8"/>
      <c r="GXB91" s="8"/>
      <c r="GXC91" s="8"/>
      <c r="GXD91" s="8"/>
      <c r="GXE91" s="8"/>
      <c r="GXF91" s="8"/>
      <c r="GXG91" s="8"/>
      <c r="GXH91" s="8"/>
      <c r="GXI91" s="8"/>
      <c r="GXJ91" s="8"/>
      <c r="GXK91" s="8"/>
      <c r="GXL91" s="8"/>
      <c r="GXM91" s="8"/>
      <c r="GXN91" s="8"/>
      <c r="GXO91" s="8"/>
      <c r="GXP91" s="8"/>
      <c r="GXQ91" s="8"/>
      <c r="GXR91" s="8"/>
      <c r="GXS91" s="8"/>
      <c r="GXT91" s="8"/>
      <c r="GXU91" s="8"/>
      <c r="GXV91" s="8"/>
      <c r="GXW91" s="8"/>
      <c r="GXX91" s="8"/>
      <c r="GXY91" s="8"/>
      <c r="GXZ91" s="8"/>
      <c r="GYA91" s="8"/>
      <c r="GYB91" s="8"/>
      <c r="GYC91" s="8"/>
      <c r="GYD91" s="8"/>
      <c r="GYE91" s="8"/>
      <c r="GYF91" s="8"/>
      <c r="GYG91" s="8"/>
      <c r="GYH91" s="8"/>
      <c r="GYI91" s="8"/>
      <c r="GYJ91" s="8"/>
      <c r="GYK91" s="8"/>
      <c r="GYL91" s="8"/>
      <c r="GYM91" s="8"/>
      <c r="GYN91" s="8"/>
      <c r="GYO91" s="8"/>
      <c r="GYP91" s="8"/>
      <c r="GYQ91" s="8"/>
      <c r="GYR91" s="8"/>
      <c r="GYS91" s="8"/>
      <c r="GYT91" s="8"/>
      <c r="GYU91" s="8"/>
      <c r="GYV91" s="8"/>
      <c r="GYW91" s="8"/>
      <c r="GYX91" s="8"/>
      <c r="GYY91" s="8"/>
      <c r="GYZ91" s="8"/>
      <c r="GZA91" s="8"/>
      <c r="GZB91" s="8"/>
      <c r="GZC91" s="8"/>
      <c r="GZD91" s="8"/>
      <c r="GZE91" s="8"/>
      <c r="GZF91" s="8"/>
      <c r="GZG91" s="8"/>
      <c r="GZH91" s="8"/>
      <c r="GZI91" s="8"/>
      <c r="GZJ91" s="8"/>
      <c r="GZK91" s="8"/>
      <c r="GZL91" s="8"/>
      <c r="GZM91" s="8"/>
      <c r="GZN91" s="8"/>
      <c r="GZO91" s="8"/>
      <c r="GZP91" s="8"/>
      <c r="GZQ91" s="8"/>
      <c r="GZR91" s="8"/>
      <c r="GZS91" s="8"/>
      <c r="GZT91" s="8"/>
      <c r="GZU91" s="8"/>
      <c r="GZV91" s="8"/>
      <c r="GZW91" s="8"/>
      <c r="GZX91" s="8"/>
      <c r="GZY91" s="8"/>
      <c r="GZZ91" s="8"/>
      <c r="HAA91" s="8"/>
      <c r="HAB91" s="8"/>
      <c r="HAC91" s="8"/>
      <c r="HAD91" s="8"/>
      <c r="HAE91" s="8"/>
      <c r="HAF91" s="8"/>
      <c r="HAG91" s="8"/>
      <c r="HAH91" s="8"/>
      <c r="HAI91" s="8"/>
      <c r="HAJ91" s="8"/>
      <c r="HAK91" s="8"/>
      <c r="HAL91" s="8"/>
      <c r="HAM91" s="8"/>
      <c r="HAN91" s="8"/>
      <c r="HAO91" s="8"/>
      <c r="HAP91" s="8"/>
      <c r="HAQ91" s="8"/>
      <c r="HAR91" s="8"/>
      <c r="HAS91" s="8"/>
      <c r="HAT91" s="8"/>
      <c r="HAU91" s="8"/>
      <c r="HAV91" s="8"/>
      <c r="HAW91" s="8"/>
      <c r="HAX91" s="8"/>
      <c r="HAY91" s="8"/>
      <c r="HAZ91" s="8"/>
      <c r="HBA91" s="8"/>
      <c r="HBB91" s="8"/>
      <c r="HBC91" s="8"/>
      <c r="HBD91" s="8"/>
      <c r="HBE91" s="8"/>
      <c r="HBF91" s="8"/>
      <c r="HBG91" s="8"/>
      <c r="HBH91" s="8"/>
      <c r="HBI91" s="8"/>
      <c r="HBJ91" s="8"/>
      <c r="HBK91" s="8"/>
      <c r="HBL91" s="8"/>
      <c r="HBM91" s="8"/>
      <c r="HBN91" s="8"/>
      <c r="HBO91" s="8"/>
      <c r="HBP91" s="8"/>
      <c r="HBQ91" s="8"/>
      <c r="HBR91" s="8"/>
      <c r="HBS91" s="8"/>
      <c r="HBT91" s="8"/>
      <c r="HBU91" s="8"/>
      <c r="HBV91" s="8"/>
      <c r="HBW91" s="8"/>
      <c r="HBX91" s="8"/>
      <c r="HBY91" s="8"/>
      <c r="HBZ91" s="8"/>
      <c r="HCA91" s="8"/>
      <c r="HCB91" s="8"/>
      <c r="HCC91" s="8"/>
      <c r="HCD91" s="8"/>
      <c r="HCE91" s="8"/>
      <c r="HCF91" s="8"/>
      <c r="HCG91" s="8"/>
      <c r="HCH91" s="8"/>
      <c r="HCI91" s="8"/>
      <c r="HCJ91" s="8"/>
      <c r="HCK91" s="8"/>
      <c r="HCL91" s="8"/>
      <c r="HCM91" s="8"/>
      <c r="HCN91" s="8"/>
      <c r="HCO91" s="8"/>
      <c r="HCP91" s="8"/>
      <c r="HCQ91" s="8"/>
      <c r="HCR91" s="8"/>
      <c r="HCS91" s="8"/>
      <c r="HCT91" s="8"/>
      <c r="HCU91" s="8"/>
      <c r="HCV91" s="8"/>
      <c r="HCW91" s="8"/>
      <c r="HCX91" s="8"/>
      <c r="HCY91" s="8"/>
      <c r="HCZ91" s="8"/>
      <c r="HDA91" s="8"/>
      <c r="HDB91" s="8"/>
      <c r="HDC91" s="8"/>
      <c r="HDD91" s="8"/>
      <c r="HDE91" s="8"/>
      <c r="HDF91" s="8"/>
      <c r="HDG91" s="8"/>
      <c r="HDH91" s="8"/>
      <c r="HDI91" s="8"/>
      <c r="HDJ91" s="8"/>
      <c r="HDK91" s="8"/>
      <c r="HDL91" s="8"/>
      <c r="HDM91" s="8"/>
      <c r="HDN91" s="8"/>
      <c r="HDO91" s="8"/>
      <c r="HDP91" s="8"/>
      <c r="HDQ91" s="8"/>
      <c r="HDR91" s="8"/>
      <c r="HDS91" s="8"/>
      <c r="HDT91" s="8"/>
      <c r="HDU91" s="8"/>
      <c r="HDV91" s="8"/>
      <c r="HDW91" s="8"/>
      <c r="HDX91" s="8"/>
      <c r="HDY91" s="8"/>
      <c r="HDZ91" s="8"/>
      <c r="HEA91" s="8"/>
      <c r="HEB91" s="8"/>
      <c r="HEC91" s="8"/>
      <c r="HED91" s="8"/>
      <c r="HEE91" s="8"/>
      <c r="HEF91" s="8"/>
      <c r="HEG91" s="8"/>
      <c r="HEH91" s="8"/>
      <c r="HEI91" s="8"/>
      <c r="HEJ91" s="8"/>
      <c r="HEK91" s="8"/>
      <c r="HEL91" s="8"/>
      <c r="HEM91" s="8"/>
      <c r="HEN91" s="8"/>
      <c r="HEO91" s="8"/>
      <c r="HEP91" s="8"/>
      <c r="HEQ91" s="8"/>
      <c r="HER91" s="8"/>
      <c r="HES91" s="8"/>
      <c r="HET91" s="8"/>
      <c r="HEU91" s="8"/>
      <c r="HEV91" s="8"/>
      <c r="HEW91" s="8"/>
      <c r="HEX91" s="8"/>
      <c r="HEY91" s="8"/>
      <c r="HEZ91" s="8"/>
      <c r="HFA91" s="8"/>
      <c r="HFB91" s="8"/>
      <c r="HFC91" s="8"/>
      <c r="HFD91" s="8"/>
      <c r="HFE91" s="8"/>
      <c r="HFF91" s="8"/>
      <c r="HFG91" s="8"/>
      <c r="HFH91" s="8"/>
      <c r="HFI91" s="8"/>
      <c r="HFJ91" s="8"/>
      <c r="HFK91" s="8"/>
      <c r="HFL91" s="8"/>
      <c r="HFM91" s="8"/>
      <c r="HFN91" s="8"/>
      <c r="HFO91" s="8"/>
      <c r="HFP91" s="8"/>
      <c r="HFQ91" s="8"/>
      <c r="HFR91" s="8"/>
      <c r="HFS91" s="8"/>
      <c r="HFT91" s="8"/>
      <c r="HFU91" s="8"/>
      <c r="HFV91" s="8"/>
      <c r="HFW91" s="8"/>
      <c r="HFX91" s="8"/>
      <c r="HFY91" s="8"/>
      <c r="HFZ91" s="8"/>
      <c r="HGA91" s="8"/>
      <c r="HGB91" s="8"/>
      <c r="HGC91" s="8"/>
      <c r="HGD91" s="8"/>
      <c r="HGE91" s="8"/>
      <c r="HGF91" s="8"/>
      <c r="HGG91" s="8"/>
      <c r="HGH91" s="8"/>
      <c r="HGI91" s="8"/>
      <c r="HGJ91" s="8"/>
      <c r="HGK91" s="8"/>
      <c r="HGL91" s="8"/>
      <c r="HGM91" s="8"/>
      <c r="HGN91" s="8"/>
      <c r="HGO91" s="8"/>
      <c r="HGP91" s="8"/>
      <c r="HGQ91" s="8"/>
      <c r="HGR91" s="8"/>
      <c r="HGS91" s="8"/>
      <c r="HGT91" s="8"/>
      <c r="HGU91" s="8"/>
      <c r="HGV91" s="8"/>
      <c r="HGW91" s="8"/>
      <c r="HGX91" s="8"/>
      <c r="HGY91" s="8"/>
      <c r="HGZ91" s="8"/>
      <c r="HHA91" s="8"/>
      <c r="HHB91" s="8"/>
      <c r="HHC91" s="8"/>
      <c r="HHD91" s="8"/>
      <c r="HHE91" s="8"/>
      <c r="HHF91" s="8"/>
      <c r="HHG91" s="8"/>
      <c r="HHH91" s="8"/>
      <c r="HHI91" s="8"/>
      <c r="HHJ91" s="8"/>
      <c r="HHK91" s="8"/>
      <c r="HHL91" s="8"/>
      <c r="HHM91" s="8"/>
      <c r="HHN91" s="8"/>
      <c r="HHO91" s="8"/>
      <c r="HHP91" s="8"/>
      <c r="HHQ91" s="8"/>
      <c r="HHR91" s="8"/>
      <c r="HHS91" s="8"/>
      <c r="HHT91" s="8"/>
      <c r="HHU91" s="8"/>
      <c r="HHV91" s="8"/>
      <c r="HHW91" s="8"/>
      <c r="HHX91" s="8"/>
      <c r="HHY91" s="8"/>
      <c r="HHZ91" s="8"/>
      <c r="HIA91" s="8"/>
      <c r="HIB91" s="8"/>
      <c r="HIC91" s="8"/>
      <c r="HID91" s="8"/>
      <c r="HIE91" s="8"/>
      <c r="HIF91" s="8"/>
      <c r="HIG91" s="8"/>
      <c r="HIH91" s="8"/>
      <c r="HII91" s="8"/>
      <c r="HIJ91" s="8"/>
      <c r="HIK91" s="8"/>
      <c r="HIL91" s="8"/>
      <c r="HIM91" s="8"/>
      <c r="HIN91" s="8"/>
      <c r="HIO91" s="8"/>
      <c r="HIP91" s="8"/>
      <c r="HIQ91" s="8"/>
      <c r="HIR91" s="8"/>
      <c r="HIS91" s="8"/>
      <c r="HIT91" s="8"/>
      <c r="HIU91" s="8"/>
      <c r="HIV91" s="8"/>
      <c r="HIW91" s="8"/>
      <c r="HIX91" s="8"/>
      <c r="HIY91" s="8"/>
      <c r="HIZ91" s="8"/>
      <c r="HJA91" s="8"/>
      <c r="HJB91" s="8"/>
      <c r="HJC91" s="8"/>
      <c r="HJD91" s="8"/>
      <c r="HJE91" s="8"/>
      <c r="HJF91" s="8"/>
      <c r="HJG91" s="8"/>
      <c r="HJH91" s="8"/>
      <c r="HJI91" s="8"/>
      <c r="HJJ91" s="8"/>
      <c r="HJK91" s="8"/>
      <c r="HJL91" s="8"/>
      <c r="HJM91" s="8"/>
      <c r="HJN91" s="8"/>
      <c r="HJO91" s="8"/>
      <c r="HJP91" s="8"/>
      <c r="HJQ91" s="8"/>
      <c r="HJR91" s="8"/>
      <c r="HJS91" s="8"/>
      <c r="HJT91" s="8"/>
      <c r="HJU91" s="8"/>
      <c r="HJV91" s="8"/>
      <c r="HJW91" s="8"/>
      <c r="HJX91" s="8"/>
      <c r="HJY91" s="8"/>
      <c r="HJZ91" s="8"/>
      <c r="HKA91" s="8"/>
      <c r="HKB91" s="8"/>
      <c r="HKC91" s="8"/>
      <c r="HKD91" s="8"/>
      <c r="HKE91" s="8"/>
      <c r="HKF91" s="8"/>
      <c r="HKG91" s="8"/>
      <c r="HKH91" s="8"/>
      <c r="HKI91" s="8"/>
      <c r="HKJ91" s="8"/>
      <c r="HKK91" s="8"/>
      <c r="HKL91" s="8"/>
      <c r="HKM91" s="8"/>
      <c r="HKN91" s="8"/>
      <c r="HKO91" s="8"/>
      <c r="HKP91" s="8"/>
      <c r="HKQ91" s="8"/>
      <c r="HKR91" s="8"/>
      <c r="HKS91" s="8"/>
      <c r="HKT91" s="8"/>
      <c r="HKU91" s="8"/>
      <c r="HKV91" s="8"/>
      <c r="HKW91" s="8"/>
      <c r="HKX91" s="8"/>
      <c r="HKY91" s="8"/>
      <c r="HKZ91" s="8"/>
      <c r="HLA91" s="8"/>
      <c r="HLB91" s="8"/>
      <c r="HLC91" s="8"/>
      <c r="HLD91" s="8"/>
      <c r="HLE91" s="8"/>
      <c r="HLF91" s="8"/>
      <c r="HLG91" s="8"/>
      <c r="HLH91" s="8"/>
      <c r="HLI91" s="8"/>
      <c r="HLJ91" s="8"/>
      <c r="HLK91" s="8"/>
      <c r="HLL91" s="8"/>
      <c r="HLM91" s="8"/>
      <c r="HLN91" s="8"/>
      <c r="HLO91" s="8"/>
      <c r="HLP91" s="8"/>
      <c r="HLQ91" s="8"/>
      <c r="HLR91" s="8"/>
      <c r="HLS91" s="8"/>
      <c r="HLT91" s="8"/>
      <c r="HLU91" s="8"/>
      <c r="HLV91" s="8"/>
      <c r="HLW91" s="8"/>
      <c r="HLX91" s="8"/>
      <c r="HLY91" s="8"/>
      <c r="HLZ91" s="8"/>
      <c r="HMA91" s="8"/>
      <c r="HMB91" s="8"/>
      <c r="HMC91" s="8"/>
      <c r="HMD91" s="8"/>
      <c r="HME91" s="8"/>
      <c r="HMF91" s="8"/>
      <c r="HMG91" s="8"/>
      <c r="HMH91" s="8"/>
      <c r="HMI91" s="8"/>
      <c r="HMJ91" s="8"/>
      <c r="HMK91" s="8"/>
      <c r="HML91" s="8"/>
      <c r="HMM91" s="8"/>
      <c r="HMN91" s="8"/>
      <c r="HMO91" s="8"/>
      <c r="HMP91" s="8"/>
      <c r="HMQ91" s="8"/>
      <c r="HMR91" s="8"/>
      <c r="HMS91" s="8"/>
      <c r="HMT91" s="8"/>
      <c r="HMU91" s="8"/>
      <c r="HMV91" s="8"/>
      <c r="HMW91" s="8"/>
      <c r="HMX91" s="8"/>
      <c r="HMY91" s="8"/>
      <c r="HMZ91" s="8"/>
      <c r="HNA91" s="8"/>
      <c r="HNB91" s="8"/>
      <c r="HNC91" s="8"/>
      <c r="HND91" s="8"/>
      <c r="HNE91" s="8"/>
      <c r="HNF91" s="8"/>
      <c r="HNG91" s="8"/>
      <c r="HNH91" s="8"/>
      <c r="HNI91" s="8"/>
      <c r="HNJ91" s="8"/>
      <c r="HNK91" s="8"/>
      <c r="HNL91" s="8"/>
      <c r="HNM91" s="8"/>
      <c r="HNN91" s="8"/>
      <c r="HNO91" s="8"/>
      <c r="HNP91" s="8"/>
      <c r="HNQ91" s="8"/>
      <c r="HNR91" s="8"/>
      <c r="HNS91" s="8"/>
      <c r="HNT91" s="8"/>
      <c r="HNU91" s="8"/>
      <c r="HNV91" s="8"/>
      <c r="HNW91" s="8"/>
      <c r="HNX91" s="8"/>
      <c r="HNY91" s="8"/>
      <c r="HNZ91" s="8"/>
      <c r="HOA91" s="8"/>
      <c r="HOB91" s="8"/>
      <c r="HOC91" s="8"/>
      <c r="HOD91" s="8"/>
      <c r="HOE91" s="8"/>
      <c r="HOF91" s="8"/>
      <c r="HOG91" s="8"/>
      <c r="HOH91" s="8"/>
      <c r="HOI91" s="8"/>
      <c r="HOJ91" s="8"/>
      <c r="HOK91" s="8"/>
      <c r="HOL91" s="8"/>
      <c r="HOM91" s="8"/>
      <c r="HON91" s="8"/>
      <c r="HOO91" s="8"/>
      <c r="HOP91" s="8"/>
      <c r="HOQ91" s="8"/>
      <c r="HOR91" s="8"/>
      <c r="HOS91" s="8"/>
      <c r="HOT91" s="8"/>
      <c r="HOU91" s="8"/>
      <c r="HOV91" s="8"/>
      <c r="HOW91" s="8"/>
      <c r="HOX91" s="8"/>
      <c r="HOY91" s="8"/>
      <c r="HOZ91" s="8"/>
      <c r="HPA91" s="8"/>
      <c r="HPB91" s="8"/>
      <c r="HPC91" s="8"/>
      <c r="HPD91" s="8"/>
      <c r="HPE91" s="8"/>
      <c r="HPF91" s="8"/>
      <c r="HPG91" s="8"/>
      <c r="HPH91" s="8"/>
      <c r="HPI91" s="8"/>
      <c r="HPJ91" s="8"/>
      <c r="HPK91" s="8"/>
      <c r="HPL91" s="8"/>
      <c r="HPM91" s="8"/>
      <c r="HPN91" s="8"/>
      <c r="HPO91" s="8"/>
      <c r="HPP91" s="8"/>
      <c r="HPQ91" s="8"/>
      <c r="HPR91" s="8"/>
      <c r="HPS91" s="8"/>
      <c r="HPT91" s="8"/>
      <c r="HPU91" s="8"/>
      <c r="HPV91" s="8"/>
      <c r="HPW91" s="8"/>
      <c r="HPX91" s="8"/>
      <c r="HPY91" s="8"/>
      <c r="HPZ91" s="8"/>
      <c r="HQA91" s="8"/>
      <c r="HQB91" s="8"/>
      <c r="HQC91" s="8"/>
      <c r="HQD91" s="8"/>
      <c r="HQE91" s="8"/>
      <c r="HQF91" s="8"/>
      <c r="HQG91" s="8"/>
      <c r="HQH91" s="8"/>
      <c r="HQI91" s="8"/>
      <c r="HQJ91" s="8"/>
      <c r="HQK91" s="8"/>
      <c r="HQL91" s="8"/>
      <c r="HQM91" s="8"/>
      <c r="HQN91" s="8"/>
      <c r="HQO91" s="8"/>
      <c r="HQP91" s="8"/>
      <c r="HQQ91" s="8"/>
      <c r="HQR91" s="8"/>
      <c r="HQS91" s="8"/>
      <c r="HQT91" s="8"/>
      <c r="HQU91" s="8"/>
      <c r="HQV91" s="8"/>
      <c r="HQW91" s="8"/>
      <c r="HQX91" s="8"/>
      <c r="HQY91" s="8"/>
      <c r="HQZ91" s="8"/>
      <c r="HRA91" s="8"/>
      <c r="HRB91" s="8"/>
      <c r="HRC91" s="8"/>
      <c r="HRD91" s="8"/>
      <c r="HRE91" s="8"/>
      <c r="HRF91" s="8"/>
      <c r="HRG91" s="8"/>
      <c r="HRH91" s="8"/>
      <c r="HRI91" s="8"/>
      <c r="HRJ91" s="8"/>
      <c r="HRK91" s="8"/>
      <c r="HRL91" s="8"/>
      <c r="HRM91" s="8"/>
      <c r="HRN91" s="8"/>
      <c r="HRO91" s="8"/>
      <c r="HRP91" s="8"/>
      <c r="HRQ91" s="8"/>
      <c r="HRR91" s="8"/>
      <c r="HRS91" s="8"/>
      <c r="HRT91" s="8"/>
      <c r="HRU91" s="8"/>
      <c r="HRV91" s="8"/>
      <c r="HRW91" s="8"/>
      <c r="HRX91" s="8"/>
      <c r="HRY91" s="8"/>
      <c r="HRZ91" s="8"/>
      <c r="HSA91" s="8"/>
      <c r="HSB91" s="8"/>
      <c r="HSC91" s="8"/>
      <c r="HSD91" s="8"/>
      <c r="HSE91" s="8"/>
      <c r="HSF91" s="8"/>
      <c r="HSG91" s="8"/>
      <c r="HSH91" s="8"/>
      <c r="HSI91" s="8"/>
      <c r="HSJ91" s="8"/>
      <c r="HSK91" s="8"/>
      <c r="HSL91" s="8"/>
      <c r="HSM91" s="8"/>
      <c r="HSN91" s="8"/>
      <c r="HSO91" s="8"/>
      <c r="HSP91" s="8"/>
      <c r="HSQ91" s="8"/>
      <c r="HSR91" s="8"/>
      <c r="HSS91" s="8"/>
      <c r="HST91" s="8"/>
      <c r="HSU91" s="8"/>
      <c r="HSV91" s="8"/>
      <c r="HSW91" s="8"/>
      <c r="HSX91" s="8"/>
      <c r="HSY91" s="8"/>
      <c r="HSZ91" s="8"/>
      <c r="HTA91" s="8"/>
      <c r="HTB91" s="8"/>
      <c r="HTC91" s="8"/>
      <c r="HTD91" s="8"/>
      <c r="HTE91" s="8"/>
      <c r="HTF91" s="8"/>
      <c r="HTG91" s="8"/>
      <c r="HTH91" s="8"/>
      <c r="HTI91" s="8"/>
      <c r="HTJ91" s="8"/>
      <c r="HTK91" s="8"/>
      <c r="HTL91" s="8"/>
      <c r="HTM91" s="8"/>
      <c r="HTN91" s="8"/>
      <c r="HTO91" s="8"/>
      <c r="HTP91" s="8"/>
      <c r="HTQ91" s="8"/>
      <c r="HTR91" s="8"/>
      <c r="HTS91" s="8"/>
      <c r="HTT91" s="8"/>
      <c r="HTU91" s="8"/>
      <c r="HTV91" s="8"/>
      <c r="HTW91" s="8"/>
      <c r="HTX91" s="8"/>
      <c r="HTY91" s="8"/>
      <c r="HTZ91" s="8"/>
      <c r="HUA91" s="8"/>
      <c r="HUB91" s="8"/>
      <c r="HUC91" s="8"/>
      <c r="HUD91" s="8"/>
      <c r="HUE91" s="8"/>
      <c r="HUF91" s="8"/>
      <c r="HUG91" s="8"/>
      <c r="HUH91" s="8"/>
      <c r="HUI91" s="8"/>
      <c r="HUJ91" s="8"/>
      <c r="HUK91" s="8"/>
      <c r="HUL91" s="8"/>
      <c r="HUM91" s="8"/>
      <c r="HUN91" s="8"/>
      <c r="HUO91" s="8"/>
      <c r="HUP91" s="8"/>
      <c r="HUQ91" s="8"/>
      <c r="HUR91" s="8"/>
      <c r="HUS91" s="8"/>
      <c r="HUT91" s="8"/>
      <c r="HUU91" s="8"/>
      <c r="HUV91" s="8"/>
      <c r="HUW91" s="8"/>
      <c r="HUX91" s="8"/>
      <c r="HUY91" s="8"/>
      <c r="HUZ91" s="8"/>
      <c r="HVA91" s="8"/>
      <c r="HVB91" s="8"/>
      <c r="HVC91" s="8"/>
      <c r="HVD91" s="8"/>
      <c r="HVE91" s="8"/>
      <c r="HVF91" s="8"/>
      <c r="HVG91" s="8"/>
      <c r="HVH91" s="8"/>
      <c r="HVI91" s="8"/>
      <c r="HVJ91" s="8"/>
      <c r="HVK91" s="8"/>
      <c r="HVL91" s="8"/>
      <c r="HVM91" s="8"/>
      <c r="HVN91" s="8"/>
      <c r="HVO91" s="8"/>
      <c r="HVP91" s="8"/>
      <c r="HVQ91" s="8"/>
      <c r="HVR91" s="8"/>
      <c r="HVS91" s="8"/>
      <c r="HVT91" s="8"/>
      <c r="HVU91" s="8"/>
      <c r="HVV91" s="8"/>
      <c r="HVW91" s="8"/>
      <c r="HVX91" s="8"/>
      <c r="HVY91" s="8"/>
      <c r="HVZ91" s="8"/>
      <c r="HWA91" s="8"/>
      <c r="HWB91" s="8"/>
      <c r="HWC91" s="8"/>
      <c r="HWD91" s="8"/>
      <c r="HWE91" s="8"/>
      <c r="HWF91" s="8"/>
      <c r="HWG91" s="8"/>
      <c r="HWH91" s="8"/>
      <c r="HWI91" s="8"/>
      <c r="HWJ91" s="8"/>
      <c r="HWK91" s="8"/>
      <c r="HWL91" s="8"/>
      <c r="HWM91" s="8"/>
      <c r="HWN91" s="8"/>
      <c r="HWO91" s="8"/>
      <c r="HWP91" s="8"/>
      <c r="HWQ91" s="8"/>
      <c r="HWR91" s="8"/>
      <c r="HWS91" s="8"/>
      <c r="HWT91" s="8"/>
      <c r="HWU91" s="8"/>
      <c r="HWV91" s="8"/>
      <c r="HWW91" s="8"/>
      <c r="HWX91" s="8"/>
      <c r="HWY91" s="8"/>
      <c r="HWZ91" s="8"/>
      <c r="HXA91" s="8"/>
      <c r="HXB91" s="8"/>
      <c r="HXC91" s="8"/>
      <c r="HXD91" s="8"/>
      <c r="HXE91" s="8"/>
      <c r="HXF91" s="8"/>
      <c r="HXG91" s="8"/>
      <c r="HXH91" s="8"/>
      <c r="HXI91" s="8"/>
      <c r="HXJ91" s="8"/>
      <c r="HXK91" s="8"/>
      <c r="HXL91" s="8"/>
      <c r="HXM91" s="8"/>
      <c r="HXN91" s="8"/>
      <c r="HXO91" s="8"/>
      <c r="HXP91" s="8"/>
      <c r="HXQ91" s="8"/>
      <c r="HXR91" s="8"/>
      <c r="HXS91" s="8"/>
      <c r="HXT91" s="8"/>
      <c r="HXU91" s="8"/>
      <c r="HXV91" s="8"/>
      <c r="HXW91" s="8"/>
      <c r="HXX91" s="8"/>
      <c r="HXY91" s="8"/>
      <c r="HXZ91" s="8"/>
      <c r="HYA91" s="8"/>
      <c r="HYB91" s="8"/>
      <c r="HYC91" s="8"/>
      <c r="HYD91" s="8"/>
      <c r="HYE91" s="8"/>
      <c r="HYF91" s="8"/>
      <c r="HYG91" s="8"/>
      <c r="HYH91" s="8"/>
      <c r="HYI91" s="8"/>
      <c r="HYJ91" s="8"/>
      <c r="HYK91" s="8"/>
      <c r="HYL91" s="8"/>
      <c r="HYM91" s="8"/>
      <c r="HYN91" s="8"/>
      <c r="HYO91" s="8"/>
      <c r="HYP91" s="8"/>
      <c r="HYQ91" s="8"/>
      <c r="HYR91" s="8"/>
      <c r="HYS91" s="8"/>
      <c r="HYT91" s="8"/>
      <c r="HYU91" s="8"/>
      <c r="HYV91" s="8"/>
      <c r="HYW91" s="8"/>
      <c r="HYX91" s="8"/>
      <c r="HYY91" s="8"/>
      <c r="HYZ91" s="8"/>
      <c r="HZA91" s="8"/>
      <c r="HZB91" s="8"/>
      <c r="HZC91" s="8"/>
      <c r="HZD91" s="8"/>
      <c r="HZE91" s="8"/>
      <c r="HZF91" s="8"/>
      <c r="HZG91" s="8"/>
      <c r="HZH91" s="8"/>
      <c r="HZI91" s="8"/>
      <c r="HZJ91" s="8"/>
      <c r="HZK91" s="8"/>
      <c r="HZL91" s="8"/>
      <c r="HZM91" s="8"/>
      <c r="HZN91" s="8"/>
      <c r="HZO91" s="8"/>
      <c r="HZP91" s="8"/>
      <c r="HZQ91" s="8"/>
      <c r="HZR91" s="8"/>
      <c r="HZS91" s="8"/>
      <c r="HZT91" s="8"/>
      <c r="HZU91" s="8"/>
      <c r="HZV91" s="8"/>
      <c r="HZW91" s="8"/>
      <c r="HZX91" s="8"/>
      <c r="HZY91" s="8"/>
      <c r="HZZ91" s="8"/>
      <c r="IAA91" s="8"/>
      <c r="IAB91" s="8"/>
      <c r="IAC91" s="8"/>
      <c r="IAD91" s="8"/>
      <c r="IAE91" s="8"/>
      <c r="IAF91" s="8"/>
      <c r="IAG91" s="8"/>
      <c r="IAH91" s="8"/>
      <c r="IAI91" s="8"/>
      <c r="IAJ91" s="8"/>
      <c r="IAK91" s="8"/>
      <c r="IAL91" s="8"/>
      <c r="IAM91" s="8"/>
      <c r="IAN91" s="8"/>
      <c r="IAO91" s="8"/>
      <c r="IAP91" s="8"/>
      <c r="IAQ91" s="8"/>
      <c r="IAR91" s="8"/>
      <c r="IAS91" s="8"/>
      <c r="IAT91" s="8"/>
      <c r="IAU91" s="8"/>
      <c r="IAV91" s="8"/>
      <c r="IAW91" s="8"/>
      <c r="IAX91" s="8"/>
      <c r="IAY91" s="8"/>
      <c r="IAZ91" s="8"/>
      <c r="IBA91" s="8"/>
      <c r="IBB91" s="8"/>
      <c r="IBC91" s="8"/>
      <c r="IBD91" s="8"/>
      <c r="IBE91" s="8"/>
      <c r="IBF91" s="8"/>
      <c r="IBG91" s="8"/>
      <c r="IBH91" s="8"/>
      <c r="IBI91" s="8"/>
      <c r="IBJ91" s="8"/>
      <c r="IBK91" s="8"/>
      <c r="IBL91" s="8"/>
      <c r="IBM91" s="8"/>
      <c r="IBN91" s="8"/>
      <c r="IBO91" s="8"/>
      <c r="IBP91" s="8"/>
      <c r="IBQ91" s="8"/>
      <c r="IBR91" s="8"/>
      <c r="IBS91" s="8"/>
      <c r="IBT91" s="8"/>
      <c r="IBU91" s="8"/>
      <c r="IBV91" s="8"/>
      <c r="IBW91" s="8"/>
      <c r="IBX91" s="8"/>
      <c r="IBY91" s="8"/>
      <c r="IBZ91" s="8"/>
      <c r="ICA91" s="8"/>
      <c r="ICB91" s="8"/>
      <c r="ICC91" s="8"/>
      <c r="ICD91" s="8"/>
      <c r="ICE91" s="8"/>
      <c r="ICF91" s="8"/>
      <c r="ICG91" s="8"/>
      <c r="ICH91" s="8"/>
      <c r="ICI91" s="8"/>
      <c r="ICJ91" s="8"/>
      <c r="ICK91" s="8"/>
      <c r="ICL91" s="8"/>
      <c r="ICM91" s="8"/>
      <c r="ICN91" s="8"/>
      <c r="ICO91" s="8"/>
      <c r="ICP91" s="8"/>
      <c r="ICQ91" s="8"/>
      <c r="ICR91" s="8"/>
      <c r="ICS91" s="8"/>
      <c r="ICT91" s="8"/>
      <c r="ICU91" s="8"/>
      <c r="ICV91" s="8"/>
      <c r="ICW91" s="8"/>
      <c r="ICX91" s="8"/>
      <c r="ICY91" s="8"/>
      <c r="ICZ91" s="8"/>
      <c r="IDA91" s="8"/>
      <c r="IDB91" s="8"/>
      <c r="IDC91" s="8"/>
      <c r="IDD91" s="8"/>
      <c r="IDE91" s="8"/>
      <c r="IDF91" s="8"/>
      <c r="IDG91" s="8"/>
      <c r="IDH91" s="8"/>
      <c r="IDI91" s="8"/>
      <c r="IDJ91" s="8"/>
      <c r="IDK91" s="8"/>
      <c r="IDL91" s="8"/>
      <c r="IDM91" s="8"/>
      <c r="IDN91" s="8"/>
      <c r="IDO91" s="8"/>
      <c r="IDP91" s="8"/>
      <c r="IDQ91" s="8"/>
      <c r="IDR91" s="8"/>
      <c r="IDS91" s="8"/>
      <c r="IDT91" s="8"/>
      <c r="IDU91" s="8"/>
      <c r="IDV91" s="8"/>
      <c r="IDW91" s="8"/>
      <c r="IDX91" s="8"/>
      <c r="IDY91" s="8"/>
      <c r="IDZ91" s="8"/>
      <c r="IEA91" s="8"/>
      <c r="IEB91" s="8"/>
      <c r="IEC91" s="8"/>
      <c r="IED91" s="8"/>
      <c r="IEE91" s="8"/>
      <c r="IEF91" s="8"/>
      <c r="IEG91" s="8"/>
      <c r="IEH91" s="8"/>
      <c r="IEI91" s="8"/>
      <c r="IEJ91" s="8"/>
      <c r="IEK91" s="8"/>
      <c r="IEL91" s="8"/>
      <c r="IEM91" s="8"/>
      <c r="IEN91" s="8"/>
      <c r="IEO91" s="8"/>
      <c r="IEP91" s="8"/>
      <c r="IEQ91" s="8"/>
      <c r="IER91" s="8"/>
      <c r="IES91" s="8"/>
      <c r="IET91" s="8"/>
      <c r="IEU91" s="8"/>
      <c r="IEV91" s="8"/>
      <c r="IEW91" s="8"/>
      <c r="IEX91" s="8"/>
      <c r="IEY91" s="8"/>
      <c r="IEZ91" s="8"/>
      <c r="IFA91" s="8"/>
      <c r="IFB91" s="8"/>
      <c r="IFC91" s="8"/>
      <c r="IFD91" s="8"/>
      <c r="IFE91" s="8"/>
      <c r="IFF91" s="8"/>
      <c r="IFG91" s="8"/>
      <c r="IFH91" s="8"/>
      <c r="IFI91" s="8"/>
      <c r="IFJ91" s="8"/>
      <c r="IFK91" s="8"/>
      <c r="IFL91" s="8"/>
      <c r="IFM91" s="8"/>
      <c r="IFN91" s="8"/>
      <c r="IFO91" s="8"/>
      <c r="IFP91" s="8"/>
      <c r="IFQ91" s="8"/>
      <c r="IFR91" s="8"/>
      <c r="IFS91" s="8"/>
      <c r="IFT91" s="8"/>
      <c r="IFU91" s="8"/>
      <c r="IFV91" s="8"/>
      <c r="IFW91" s="8"/>
      <c r="IFX91" s="8"/>
      <c r="IFY91" s="8"/>
      <c r="IFZ91" s="8"/>
      <c r="IGA91" s="8"/>
      <c r="IGB91" s="8"/>
      <c r="IGC91" s="8"/>
      <c r="IGD91" s="8"/>
      <c r="IGE91" s="8"/>
      <c r="IGF91" s="8"/>
      <c r="IGG91" s="8"/>
      <c r="IGH91" s="8"/>
      <c r="IGI91" s="8"/>
      <c r="IGJ91" s="8"/>
      <c r="IGK91" s="8"/>
      <c r="IGL91" s="8"/>
      <c r="IGM91" s="8"/>
      <c r="IGN91" s="8"/>
      <c r="IGO91" s="8"/>
      <c r="IGP91" s="8"/>
      <c r="IGQ91" s="8"/>
      <c r="IGR91" s="8"/>
      <c r="IGS91" s="8"/>
      <c r="IGT91" s="8"/>
      <c r="IGU91" s="8"/>
      <c r="IGV91" s="8"/>
      <c r="IGW91" s="8"/>
      <c r="IGX91" s="8"/>
      <c r="IGY91" s="8"/>
      <c r="IGZ91" s="8"/>
      <c r="IHA91" s="8"/>
      <c r="IHB91" s="8"/>
      <c r="IHC91" s="8"/>
      <c r="IHD91" s="8"/>
      <c r="IHE91" s="8"/>
      <c r="IHF91" s="8"/>
      <c r="IHG91" s="8"/>
      <c r="IHH91" s="8"/>
      <c r="IHI91" s="8"/>
      <c r="IHJ91" s="8"/>
      <c r="IHK91" s="8"/>
      <c r="IHL91" s="8"/>
      <c r="IHM91" s="8"/>
      <c r="IHN91" s="8"/>
      <c r="IHO91" s="8"/>
      <c r="IHP91" s="8"/>
      <c r="IHQ91" s="8"/>
      <c r="IHR91" s="8"/>
      <c r="IHS91" s="8"/>
      <c r="IHT91" s="8"/>
      <c r="IHU91" s="8"/>
      <c r="IHV91" s="8"/>
      <c r="IHW91" s="8"/>
      <c r="IHX91" s="8"/>
      <c r="IHY91" s="8"/>
      <c r="IHZ91" s="8"/>
      <c r="IIA91" s="8"/>
      <c r="IIB91" s="8"/>
      <c r="IIC91" s="8"/>
      <c r="IID91" s="8"/>
      <c r="IIE91" s="8"/>
      <c r="IIF91" s="8"/>
      <c r="IIG91" s="8"/>
      <c r="IIH91" s="8"/>
      <c r="III91" s="8"/>
      <c r="IIJ91" s="8"/>
      <c r="IIK91" s="8"/>
      <c r="IIL91" s="8"/>
      <c r="IIM91" s="8"/>
      <c r="IIN91" s="8"/>
      <c r="IIO91" s="8"/>
      <c r="IIP91" s="8"/>
      <c r="IIQ91" s="8"/>
      <c r="IIR91" s="8"/>
      <c r="IIS91" s="8"/>
      <c r="IIT91" s="8"/>
      <c r="IIU91" s="8"/>
      <c r="IIV91" s="8"/>
      <c r="IIW91" s="8"/>
      <c r="IIX91" s="8"/>
      <c r="IIY91" s="8"/>
      <c r="IIZ91" s="8"/>
      <c r="IJA91" s="8"/>
      <c r="IJB91" s="8"/>
      <c r="IJC91" s="8"/>
      <c r="IJD91" s="8"/>
      <c r="IJE91" s="8"/>
      <c r="IJF91" s="8"/>
      <c r="IJG91" s="8"/>
      <c r="IJH91" s="8"/>
      <c r="IJI91" s="8"/>
      <c r="IJJ91" s="8"/>
      <c r="IJK91" s="8"/>
      <c r="IJL91" s="8"/>
      <c r="IJM91" s="8"/>
      <c r="IJN91" s="8"/>
      <c r="IJO91" s="8"/>
      <c r="IJP91" s="8"/>
      <c r="IJQ91" s="8"/>
      <c r="IJR91" s="8"/>
      <c r="IJS91" s="8"/>
      <c r="IJT91" s="8"/>
      <c r="IJU91" s="8"/>
      <c r="IJV91" s="8"/>
      <c r="IJW91" s="8"/>
      <c r="IJX91" s="8"/>
      <c r="IJY91" s="8"/>
      <c r="IJZ91" s="8"/>
      <c r="IKA91" s="8"/>
      <c r="IKB91" s="8"/>
      <c r="IKC91" s="8"/>
      <c r="IKD91" s="8"/>
      <c r="IKE91" s="8"/>
      <c r="IKF91" s="8"/>
      <c r="IKG91" s="8"/>
      <c r="IKH91" s="8"/>
      <c r="IKI91" s="8"/>
      <c r="IKJ91" s="8"/>
      <c r="IKK91" s="8"/>
      <c r="IKL91" s="8"/>
      <c r="IKM91" s="8"/>
      <c r="IKN91" s="8"/>
      <c r="IKO91" s="8"/>
      <c r="IKP91" s="8"/>
      <c r="IKQ91" s="8"/>
      <c r="IKR91" s="8"/>
      <c r="IKS91" s="8"/>
      <c r="IKT91" s="8"/>
      <c r="IKU91" s="8"/>
      <c r="IKV91" s="8"/>
      <c r="IKW91" s="8"/>
      <c r="IKX91" s="8"/>
      <c r="IKY91" s="8"/>
      <c r="IKZ91" s="8"/>
      <c r="ILA91" s="8"/>
      <c r="ILB91" s="8"/>
      <c r="ILC91" s="8"/>
      <c r="ILD91" s="8"/>
      <c r="ILE91" s="8"/>
      <c r="ILF91" s="8"/>
      <c r="ILG91" s="8"/>
      <c r="ILH91" s="8"/>
      <c r="ILI91" s="8"/>
      <c r="ILJ91" s="8"/>
      <c r="ILK91" s="8"/>
      <c r="ILL91" s="8"/>
      <c r="ILM91" s="8"/>
      <c r="ILN91" s="8"/>
      <c r="ILO91" s="8"/>
      <c r="ILP91" s="8"/>
      <c r="ILQ91" s="8"/>
      <c r="ILR91" s="8"/>
      <c r="ILS91" s="8"/>
      <c r="ILT91" s="8"/>
      <c r="ILU91" s="8"/>
      <c r="ILV91" s="8"/>
      <c r="ILW91" s="8"/>
      <c r="ILX91" s="8"/>
      <c r="ILY91" s="8"/>
      <c r="ILZ91" s="8"/>
      <c r="IMA91" s="8"/>
      <c r="IMB91" s="8"/>
      <c r="IMC91" s="8"/>
      <c r="IMD91" s="8"/>
      <c r="IME91" s="8"/>
      <c r="IMF91" s="8"/>
      <c r="IMG91" s="8"/>
      <c r="IMH91" s="8"/>
      <c r="IMI91" s="8"/>
      <c r="IMJ91" s="8"/>
      <c r="IMK91" s="8"/>
      <c r="IML91" s="8"/>
      <c r="IMM91" s="8"/>
      <c r="IMN91" s="8"/>
      <c r="IMO91" s="8"/>
      <c r="IMP91" s="8"/>
      <c r="IMQ91" s="8"/>
      <c r="IMR91" s="8"/>
      <c r="IMS91" s="8"/>
      <c r="IMT91" s="8"/>
      <c r="IMU91" s="8"/>
      <c r="IMV91" s="8"/>
      <c r="IMW91" s="8"/>
      <c r="IMX91" s="8"/>
      <c r="IMY91" s="8"/>
      <c r="IMZ91" s="8"/>
      <c r="INA91" s="8"/>
      <c r="INB91" s="8"/>
      <c r="INC91" s="8"/>
      <c r="IND91" s="8"/>
      <c r="INE91" s="8"/>
      <c r="INF91" s="8"/>
      <c r="ING91" s="8"/>
      <c r="INH91" s="8"/>
      <c r="INI91" s="8"/>
      <c r="INJ91" s="8"/>
      <c r="INK91" s="8"/>
      <c r="INL91" s="8"/>
      <c r="INM91" s="8"/>
      <c r="INN91" s="8"/>
      <c r="INO91" s="8"/>
      <c r="INP91" s="8"/>
      <c r="INQ91" s="8"/>
      <c r="INR91" s="8"/>
      <c r="INS91" s="8"/>
      <c r="INT91" s="8"/>
      <c r="INU91" s="8"/>
      <c r="INV91" s="8"/>
      <c r="INW91" s="8"/>
      <c r="INX91" s="8"/>
      <c r="INY91" s="8"/>
      <c r="INZ91" s="8"/>
      <c r="IOA91" s="8"/>
      <c r="IOB91" s="8"/>
      <c r="IOC91" s="8"/>
      <c r="IOD91" s="8"/>
      <c r="IOE91" s="8"/>
      <c r="IOF91" s="8"/>
      <c r="IOG91" s="8"/>
      <c r="IOH91" s="8"/>
      <c r="IOI91" s="8"/>
      <c r="IOJ91" s="8"/>
      <c r="IOK91" s="8"/>
      <c r="IOL91" s="8"/>
      <c r="IOM91" s="8"/>
      <c r="ION91" s="8"/>
      <c r="IOO91" s="8"/>
      <c r="IOP91" s="8"/>
      <c r="IOQ91" s="8"/>
      <c r="IOR91" s="8"/>
      <c r="IOS91" s="8"/>
      <c r="IOT91" s="8"/>
      <c r="IOU91" s="8"/>
      <c r="IOV91" s="8"/>
      <c r="IOW91" s="8"/>
      <c r="IOX91" s="8"/>
      <c r="IOY91" s="8"/>
      <c r="IOZ91" s="8"/>
      <c r="IPA91" s="8"/>
      <c r="IPB91" s="8"/>
      <c r="IPC91" s="8"/>
      <c r="IPD91" s="8"/>
      <c r="IPE91" s="8"/>
      <c r="IPF91" s="8"/>
      <c r="IPG91" s="8"/>
      <c r="IPH91" s="8"/>
      <c r="IPI91" s="8"/>
      <c r="IPJ91" s="8"/>
      <c r="IPK91" s="8"/>
      <c r="IPL91" s="8"/>
      <c r="IPM91" s="8"/>
      <c r="IPN91" s="8"/>
      <c r="IPO91" s="8"/>
      <c r="IPP91" s="8"/>
      <c r="IPQ91" s="8"/>
      <c r="IPR91" s="8"/>
      <c r="IPS91" s="8"/>
      <c r="IPT91" s="8"/>
      <c r="IPU91" s="8"/>
      <c r="IPV91" s="8"/>
      <c r="IPW91" s="8"/>
      <c r="IPX91" s="8"/>
      <c r="IPY91" s="8"/>
      <c r="IPZ91" s="8"/>
      <c r="IQA91" s="8"/>
      <c r="IQB91" s="8"/>
      <c r="IQC91" s="8"/>
      <c r="IQD91" s="8"/>
      <c r="IQE91" s="8"/>
      <c r="IQF91" s="8"/>
      <c r="IQG91" s="8"/>
      <c r="IQH91" s="8"/>
      <c r="IQI91" s="8"/>
      <c r="IQJ91" s="8"/>
      <c r="IQK91" s="8"/>
      <c r="IQL91" s="8"/>
      <c r="IQM91" s="8"/>
      <c r="IQN91" s="8"/>
      <c r="IQO91" s="8"/>
      <c r="IQP91" s="8"/>
      <c r="IQQ91" s="8"/>
      <c r="IQR91" s="8"/>
      <c r="IQS91" s="8"/>
      <c r="IQT91" s="8"/>
      <c r="IQU91" s="8"/>
      <c r="IQV91" s="8"/>
      <c r="IQW91" s="8"/>
      <c r="IQX91" s="8"/>
      <c r="IQY91" s="8"/>
      <c r="IQZ91" s="8"/>
      <c r="IRA91" s="8"/>
      <c r="IRB91" s="8"/>
      <c r="IRC91" s="8"/>
      <c r="IRD91" s="8"/>
      <c r="IRE91" s="8"/>
      <c r="IRF91" s="8"/>
      <c r="IRG91" s="8"/>
      <c r="IRH91" s="8"/>
      <c r="IRI91" s="8"/>
      <c r="IRJ91" s="8"/>
      <c r="IRK91" s="8"/>
      <c r="IRL91" s="8"/>
      <c r="IRM91" s="8"/>
      <c r="IRN91" s="8"/>
      <c r="IRO91" s="8"/>
      <c r="IRP91" s="8"/>
      <c r="IRQ91" s="8"/>
      <c r="IRR91" s="8"/>
      <c r="IRS91" s="8"/>
      <c r="IRT91" s="8"/>
      <c r="IRU91" s="8"/>
      <c r="IRV91" s="8"/>
      <c r="IRW91" s="8"/>
      <c r="IRX91" s="8"/>
      <c r="IRY91" s="8"/>
      <c r="IRZ91" s="8"/>
      <c r="ISA91" s="8"/>
      <c r="ISB91" s="8"/>
      <c r="ISC91" s="8"/>
      <c r="ISD91" s="8"/>
      <c r="ISE91" s="8"/>
      <c r="ISF91" s="8"/>
      <c r="ISG91" s="8"/>
      <c r="ISH91" s="8"/>
      <c r="ISI91" s="8"/>
      <c r="ISJ91" s="8"/>
      <c r="ISK91" s="8"/>
      <c r="ISL91" s="8"/>
      <c r="ISM91" s="8"/>
      <c r="ISN91" s="8"/>
      <c r="ISO91" s="8"/>
      <c r="ISP91" s="8"/>
      <c r="ISQ91" s="8"/>
      <c r="ISR91" s="8"/>
      <c r="ISS91" s="8"/>
      <c r="IST91" s="8"/>
      <c r="ISU91" s="8"/>
      <c r="ISV91" s="8"/>
      <c r="ISW91" s="8"/>
      <c r="ISX91" s="8"/>
      <c r="ISY91" s="8"/>
      <c r="ISZ91" s="8"/>
      <c r="ITA91" s="8"/>
      <c r="ITB91" s="8"/>
      <c r="ITC91" s="8"/>
      <c r="ITD91" s="8"/>
      <c r="ITE91" s="8"/>
      <c r="ITF91" s="8"/>
      <c r="ITG91" s="8"/>
      <c r="ITH91" s="8"/>
      <c r="ITI91" s="8"/>
      <c r="ITJ91" s="8"/>
      <c r="ITK91" s="8"/>
      <c r="ITL91" s="8"/>
      <c r="ITM91" s="8"/>
      <c r="ITN91" s="8"/>
      <c r="ITO91" s="8"/>
      <c r="ITP91" s="8"/>
      <c r="ITQ91" s="8"/>
      <c r="ITR91" s="8"/>
      <c r="ITS91" s="8"/>
      <c r="ITT91" s="8"/>
      <c r="ITU91" s="8"/>
      <c r="ITV91" s="8"/>
      <c r="ITW91" s="8"/>
      <c r="ITX91" s="8"/>
      <c r="ITY91" s="8"/>
      <c r="ITZ91" s="8"/>
      <c r="IUA91" s="8"/>
      <c r="IUB91" s="8"/>
      <c r="IUC91" s="8"/>
      <c r="IUD91" s="8"/>
      <c r="IUE91" s="8"/>
      <c r="IUF91" s="8"/>
      <c r="IUG91" s="8"/>
      <c r="IUH91" s="8"/>
      <c r="IUI91" s="8"/>
      <c r="IUJ91" s="8"/>
      <c r="IUK91" s="8"/>
      <c r="IUL91" s="8"/>
      <c r="IUM91" s="8"/>
      <c r="IUN91" s="8"/>
      <c r="IUO91" s="8"/>
      <c r="IUP91" s="8"/>
      <c r="IUQ91" s="8"/>
      <c r="IUR91" s="8"/>
      <c r="IUS91" s="8"/>
      <c r="IUT91" s="8"/>
      <c r="IUU91" s="8"/>
      <c r="IUV91" s="8"/>
      <c r="IUW91" s="8"/>
      <c r="IUX91" s="8"/>
      <c r="IUY91" s="8"/>
      <c r="IUZ91" s="8"/>
      <c r="IVA91" s="8"/>
      <c r="IVB91" s="8"/>
      <c r="IVC91" s="8"/>
      <c r="IVD91" s="8"/>
      <c r="IVE91" s="8"/>
      <c r="IVF91" s="8"/>
      <c r="IVG91" s="8"/>
      <c r="IVH91" s="8"/>
      <c r="IVI91" s="8"/>
      <c r="IVJ91" s="8"/>
      <c r="IVK91" s="8"/>
      <c r="IVL91" s="8"/>
      <c r="IVM91" s="8"/>
      <c r="IVN91" s="8"/>
      <c r="IVO91" s="8"/>
      <c r="IVP91" s="8"/>
      <c r="IVQ91" s="8"/>
      <c r="IVR91" s="8"/>
      <c r="IVS91" s="8"/>
      <c r="IVT91" s="8"/>
      <c r="IVU91" s="8"/>
      <c r="IVV91" s="8"/>
      <c r="IVW91" s="8"/>
      <c r="IVX91" s="8"/>
      <c r="IVY91" s="8"/>
      <c r="IVZ91" s="8"/>
      <c r="IWA91" s="8"/>
      <c r="IWB91" s="8"/>
      <c r="IWC91" s="8"/>
      <c r="IWD91" s="8"/>
      <c r="IWE91" s="8"/>
      <c r="IWF91" s="8"/>
      <c r="IWG91" s="8"/>
      <c r="IWH91" s="8"/>
      <c r="IWI91" s="8"/>
      <c r="IWJ91" s="8"/>
      <c r="IWK91" s="8"/>
      <c r="IWL91" s="8"/>
      <c r="IWM91" s="8"/>
      <c r="IWN91" s="8"/>
      <c r="IWO91" s="8"/>
      <c r="IWP91" s="8"/>
      <c r="IWQ91" s="8"/>
      <c r="IWR91" s="8"/>
      <c r="IWS91" s="8"/>
      <c r="IWT91" s="8"/>
      <c r="IWU91" s="8"/>
      <c r="IWV91" s="8"/>
      <c r="IWW91" s="8"/>
      <c r="IWX91" s="8"/>
      <c r="IWY91" s="8"/>
      <c r="IWZ91" s="8"/>
      <c r="IXA91" s="8"/>
      <c r="IXB91" s="8"/>
      <c r="IXC91" s="8"/>
      <c r="IXD91" s="8"/>
      <c r="IXE91" s="8"/>
      <c r="IXF91" s="8"/>
      <c r="IXG91" s="8"/>
      <c r="IXH91" s="8"/>
      <c r="IXI91" s="8"/>
      <c r="IXJ91" s="8"/>
      <c r="IXK91" s="8"/>
      <c r="IXL91" s="8"/>
      <c r="IXM91" s="8"/>
      <c r="IXN91" s="8"/>
      <c r="IXO91" s="8"/>
      <c r="IXP91" s="8"/>
      <c r="IXQ91" s="8"/>
      <c r="IXR91" s="8"/>
      <c r="IXS91" s="8"/>
      <c r="IXT91" s="8"/>
      <c r="IXU91" s="8"/>
      <c r="IXV91" s="8"/>
      <c r="IXW91" s="8"/>
      <c r="IXX91" s="8"/>
      <c r="IXY91" s="8"/>
      <c r="IXZ91" s="8"/>
      <c r="IYA91" s="8"/>
      <c r="IYB91" s="8"/>
      <c r="IYC91" s="8"/>
      <c r="IYD91" s="8"/>
      <c r="IYE91" s="8"/>
      <c r="IYF91" s="8"/>
      <c r="IYG91" s="8"/>
      <c r="IYH91" s="8"/>
      <c r="IYI91" s="8"/>
      <c r="IYJ91" s="8"/>
      <c r="IYK91" s="8"/>
      <c r="IYL91" s="8"/>
      <c r="IYM91" s="8"/>
      <c r="IYN91" s="8"/>
      <c r="IYO91" s="8"/>
      <c r="IYP91" s="8"/>
      <c r="IYQ91" s="8"/>
      <c r="IYR91" s="8"/>
      <c r="IYS91" s="8"/>
      <c r="IYT91" s="8"/>
      <c r="IYU91" s="8"/>
      <c r="IYV91" s="8"/>
      <c r="IYW91" s="8"/>
      <c r="IYX91" s="8"/>
      <c r="IYY91" s="8"/>
      <c r="IYZ91" s="8"/>
      <c r="IZA91" s="8"/>
      <c r="IZB91" s="8"/>
      <c r="IZC91" s="8"/>
      <c r="IZD91" s="8"/>
      <c r="IZE91" s="8"/>
      <c r="IZF91" s="8"/>
      <c r="IZG91" s="8"/>
      <c r="IZH91" s="8"/>
      <c r="IZI91" s="8"/>
      <c r="IZJ91" s="8"/>
      <c r="IZK91" s="8"/>
      <c r="IZL91" s="8"/>
      <c r="IZM91" s="8"/>
      <c r="IZN91" s="8"/>
      <c r="IZO91" s="8"/>
      <c r="IZP91" s="8"/>
      <c r="IZQ91" s="8"/>
      <c r="IZR91" s="8"/>
      <c r="IZS91" s="8"/>
      <c r="IZT91" s="8"/>
      <c r="IZU91" s="8"/>
      <c r="IZV91" s="8"/>
      <c r="IZW91" s="8"/>
      <c r="IZX91" s="8"/>
      <c r="IZY91" s="8"/>
      <c r="IZZ91" s="8"/>
      <c r="JAA91" s="8"/>
      <c r="JAB91" s="8"/>
      <c r="JAC91" s="8"/>
      <c r="JAD91" s="8"/>
      <c r="JAE91" s="8"/>
      <c r="JAF91" s="8"/>
      <c r="JAG91" s="8"/>
      <c r="JAH91" s="8"/>
      <c r="JAI91" s="8"/>
      <c r="JAJ91" s="8"/>
      <c r="JAK91" s="8"/>
      <c r="JAL91" s="8"/>
      <c r="JAM91" s="8"/>
      <c r="JAN91" s="8"/>
      <c r="JAO91" s="8"/>
      <c r="JAP91" s="8"/>
      <c r="JAQ91" s="8"/>
      <c r="JAR91" s="8"/>
      <c r="JAS91" s="8"/>
      <c r="JAT91" s="8"/>
      <c r="JAU91" s="8"/>
      <c r="JAV91" s="8"/>
      <c r="JAW91" s="8"/>
      <c r="JAX91" s="8"/>
      <c r="JAY91" s="8"/>
      <c r="JAZ91" s="8"/>
      <c r="JBA91" s="8"/>
      <c r="JBB91" s="8"/>
      <c r="JBC91" s="8"/>
      <c r="JBD91" s="8"/>
      <c r="JBE91" s="8"/>
      <c r="JBF91" s="8"/>
      <c r="JBG91" s="8"/>
      <c r="JBH91" s="8"/>
      <c r="JBI91" s="8"/>
      <c r="JBJ91" s="8"/>
      <c r="JBK91" s="8"/>
      <c r="JBL91" s="8"/>
      <c r="JBM91" s="8"/>
      <c r="JBN91" s="8"/>
      <c r="JBO91" s="8"/>
      <c r="JBP91" s="8"/>
      <c r="JBQ91" s="8"/>
      <c r="JBR91" s="8"/>
      <c r="JBS91" s="8"/>
      <c r="JBT91" s="8"/>
      <c r="JBU91" s="8"/>
      <c r="JBV91" s="8"/>
      <c r="JBW91" s="8"/>
      <c r="JBX91" s="8"/>
      <c r="JBY91" s="8"/>
      <c r="JBZ91" s="8"/>
      <c r="JCA91" s="8"/>
      <c r="JCB91" s="8"/>
      <c r="JCC91" s="8"/>
      <c r="JCD91" s="8"/>
      <c r="JCE91" s="8"/>
      <c r="JCF91" s="8"/>
      <c r="JCG91" s="8"/>
      <c r="JCH91" s="8"/>
      <c r="JCI91" s="8"/>
      <c r="JCJ91" s="8"/>
      <c r="JCK91" s="8"/>
      <c r="JCL91" s="8"/>
      <c r="JCM91" s="8"/>
      <c r="JCN91" s="8"/>
      <c r="JCO91" s="8"/>
      <c r="JCP91" s="8"/>
      <c r="JCQ91" s="8"/>
      <c r="JCR91" s="8"/>
      <c r="JCS91" s="8"/>
      <c r="JCT91" s="8"/>
      <c r="JCU91" s="8"/>
      <c r="JCV91" s="8"/>
      <c r="JCW91" s="8"/>
      <c r="JCX91" s="8"/>
      <c r="JCY91" s="8"/>
      <c r="JCZ91" s="8"/>
      <c r="JDA91" s="8"/>
      <c r="JDB91" s="8"/>
      <c r="JDC91" s="8"/>
      <c r="JDD91" s="8"/>
      <c r="JDE91" s="8"/>
      <c r="JDF91" s="8"/>
      <c r="JDG91" s="8"/>
      <c r="JDH91" s="8"/>
      <c r="JDI91" s="8"/>
      <c r="JDJ91" s="8"/>
      <c r="JDK91" s="8"/>
      <c r="JDL91" s="8"/>
      <c r="JDM91" s="8"/>
      <c r="JDN91" s="8"/>
      <c r="JDO91" s="8"/>
      <c r="JDP91" s="8"/>
      <c r="JDQ91" s="8"/>
      <c r="JDR91" s="8"/>
      <c r="JDS91" s="8"/>
      <c r="JDT91" s="8"/>
      <c r="JDU91" s="8"/>
      <c r="JDV91" s="8"/>
      <c r="JDW91" s="8"/>
      <c r="JDX91" s="8"/>
      <c r="JDY91" s="8"/>
      <c r="JDZ91" s="8"/>
      <c r="JEA91" s="8"/>
      <c r="JEB91" s="8"/>
      <c r="JEC91" s="8"/>
      <c r="JED91" s="8"/>
      <c r="JEE91" s="8"/>
      <c r="JEF91" s="8"/>
      <c r="JEG91" s="8"/>
      <c r="JEH91" s="8"/>
      <c r="JEI91" s="8"/>
      <c r="JEJ91" s="8"/>
      <c r="JEK91" s="8"/>
      <c r="JEL91" s="8"/>
      <c r="JEM91" s="8"/>
      <c r="JEN91" s="8"/>
      <c r="JEO91" s="8"/>
      <c r="JEP91" s="8"/>
      <c r="JEQ91" s="8"/>
      <c r="JER91" s="8"/>
      <c r="JES91" s="8"/>
      <c r="JET91" s="8"/>
      <c r="JEU91" s="8"/>
      <c r="JEV91" s="8"/>
      <c r="JEW91" s="8"/>
      <c r="JEX91" s="8"/>
      <c r="JEY91" s="8"/>
      <c r="JEZ91" s="8"/>
      <c r="JFA91" s="8"/>
      <c r="JFB91" s="8"/>
      <c r="JFC91" s="8"/>
      <c r="JFD91" s="8"/>
      <c r="JFE91" s="8"/>
      <c r="JFF91" s="8"/>
      <c r="JFG91" s="8"/>
      <c r="JFH91" s="8"/>
      <c r="JFI91" s="8"/>
      <c r="JFJ91" s="8"/>
      <c r="JFK91" s="8"/>
      <c r="JFL91" s="8"/>
      <c r="JFM91" s="8"/>
      <c r="JFN91" s="8"/>
      <c r="JFO91" s="8"/>
      <c r="JFP91" s="8"/>
      <c r="JFQ91" s="8"/>
      <c r="JFR91" s="8"/>
      <c r="JFS91" s="8"/>
      <c r="JFT91" s="8"/>
      <c r="JFU91" s="8"/>
      <c r="JFV91" s="8"/>
      <c r="JFW91" s="8"/>
      <c r="JFX91" s="8"/>
      <c r="JFY91" s="8"/>
      <c r="JFZ91" s="8"/>
      <c r="JGA91" s="8"/>
      <c r="JGB91" s="8"/>
      <c r="JGC91" s="8"/>
      <c r="JGD91" s="8"/>
      <c r="JGE91" s="8"/>
      <c r="JGF91" s="8"/>
      <c r="JGG91" s="8"/>
      <c r="JGH91" s="8"/>
      <c r="JGI91" s="8"/>
      <c r="JGJ91" s="8"/>
      <c r="JGK91" s="8"/>
      <c r="JGL91" s="8"/>
      <c r="JGM91" s="8"/>
      <c r="JGN91" s="8"/>
      <c r="JGO91" s="8"/>
      <c r="JGP91" s="8"/>
      <c r="JGQ91" s="8"/>
      <c r="JGR91" s="8"/>
      <c r="JGS91" s="8"/>
      <c r="JGT91" s="8"/>
      <c r="JGU91" s="8"/>
      <c r="JGV91" s="8"/>
      <c r="JGW91" s="8"/>
      <c r="JGX91" s="8"/>
      <c r="JGY91" s="8"/>
      <c r="JGZ91" s="8"/>
      <c r="JHA91" s="8"/>
      <c r="JHB91" s="8"/>
      <c r="JHC91" s="8"/>
      <c r="JHD91" s="8"/>
      <c r="JHE91" s="8"/>
      <c r="JHF91" s="8"/>
      <c r="JHG91" s="8"/>
      <c r="JHH91" s="8"/>
      <c r="JHI91" s="8"/>
      <c r="JHJ91" s="8"/>
      <c r="JHK91" s="8"/>
      <c r="JHL91" s="8"/>
      <c r="JHM91" s="8"/>
      <c r="JHN91" s="8"/>
      <c r="JHO91" s="8"/>
      <c r="JHP91" s="8"/>
      <c r="JHQ91" s="8"/>
      <c r="JHR91" s="8"/>
      <c r="JHS91" s="8"/>
      <c r="JHT91" s="8"/>
      <c r="JHU91" s="8"/>
      <c r="JHV91" s="8"/>
      <c r="JHW91" s="8"/>
      <c r="JHX91" s="8"/>
      <c r="JHY91" s="8"/>
      <c r="JHZ91" s="8"/>
      <c r="JIA91" s="8"/>
      <c r="JIB91" s="8"/>
      <c r="JIC91" s="8"/>
      <c r="JID91" s="8"/>
      <c r="JIE91" s="8"/>
      <c r="JIF91" s="8"/>
      <c r="JIG91" s="8"/>
      <c r="JIH91" s="8"/>
      <c r="JII91" s="8"/>
      <c r="JIJ91" s="8"/>
      <c r="JIK91" s="8"/>
      <c r="JIL91" s="8"/>
      <c r="JIM91" s="8"/>
      <c r="JIN91" s="8"/>
      <c r="JIO91" s="8"/>
      <c r="JIP91" s="8"/>
      <c r="JIQ91" s="8"/>
      <c r="JIR91" s="8"/>
      <c r="JIS91" s="8"/>
      <c r="JIT91" s="8"/>
      <c r="JIU91" s="8"/>
      <c r="JIV91" s="8"/>
      <c r="JIW91" s="8"/>
      <c r="JIX91" s="8"/>
      <c r="JIY91" s="8"/>
      <c r="JIZ91" s="8"/>
      <c r="JJA91" s="8"/>
      <c r="JJB91" s="8"/>
      <c r="JJC91" s="8"/>
      <c r="JJD91" s="8"/>
      <c r="JJE91" s="8"/>
      <c r="JJF91" s="8"/>
      <c r="JJG91" s="8"/>
      <c r="JJH91" s="8"/>
      <c r="JJI91" s="8"/>
      <c r="JJJ91" s="8"/>
      <c r="JJK91" s="8"/>
      <c r="JJL91" s="8"/>
      <c r="JJM91" s="8"/>
      <c r="JJN91" s="8"/>
      <c r="JJO91" s="8"/>
      <c r="JJP91" s="8"/>
      <c r="JJQ91" s="8"/>
      <c r="JJR91" s="8"/>
      <c r="JJS91" s="8"/>
      <c r="JJT91" s="8"/>
      <c r="JJU91" s="8"/>
      <c r="JJV91" s="8"/>
      <c r="JJW91" s="8"/>
      <c r="JJX91" s="8"/>
      <c r="JJY91" s="8"/>
      <c r="JJZ91" s="8"/>
      <c r="JKA91" s="8"/>
      <c r="JKB91" s="8"/>
      <c r="JKC91" s="8"/>
      <c r="JKD91" s="8"/>
      <c r="JKE91" s="8"/>
      <c r="JKF91" s="8"/>
      <c r="JKG91" s="8"/>
      <c r="JKH91" s="8"/>
      <c r="JKI91" s="8"/>
      <c r="JKJ91" s="8"/>
      <c r="JKK91" s="8"/>
      <c r="JKL91" s="8"/>
      <c r="JKM91" s="8"/>
      <c r="JKN91" s="8"/>
      <c r="JKO91" s="8"/>
      <c r="JKP91" s="8"/>
      <c r="JKQ91" s="8"/>
      <c r="JKR91" s="8"/>
      <c r="JKS91" s="8"/>
      <c r="JKT91" s="8"/>
      <c r="JKU91" s="8"/>
      <c r="JKV91" s="8"/>
      <c r="JKW91" s="8"/>
      <c r="JKX91" s="8"/>
      <c r="JKY91" s="8"/>
      <c r="JKZ91" s="8"/>
      <c r="JLA91" s="8"/>
      <c r="JLB91" s="8"/>
      <c r="JLC91" s="8"/>
      <c r="JLD91" s="8"/>
      <c r="JLE91" s="8"/>
      <c r="JLF91" s="8"/>
      <c r="JLG91" s="8"/>
      <c r="JLH91" s="8"/>
      <c r="JLI91" s="8"/>
      <c r="JLJ91" s="8"/>
      <c r="JLK91" s="8"/>
      <c r="JLL91" s="8"/>
      <c r="JLM91" s="8"/>
      <c r="JLN91" s="8"/>
      <c r="JLO91" s="8"/>
      <c r="JLP91" s="8"/>
      <c r="JLQ91" s="8"/>
      <c r="JLR91" s="8"/>
      <c r="JLS91" s="8"/>
      <c r="JLT91" s="8"/>
      <c r="JLU91" s="8"/>
      <c r="JLV91" s="8"/>
      <c r="JLW91" s="8"/>
      <c r="JLX91" s="8"/>
      <c r="JLY91" s="8"/>
      <c r="JLZ91" s="8"/>
      <c r="JMA91" s="8"/>
      <c r="JMB91" s="8"/>
      <c r="JMC91" s="8"/>
      <c r="JMD91" s="8"/>
      <c r="JME91" s="8"/>
      <c r="JMF91" s="8"/>
      <c r="JMG91" s="8"/>
      <c r="JMH91" s="8"/>
      <c r="JMI91" s="8"/>
      <c r="JMJ91" s="8"/>
      <c r="JMK91" s="8"/>
      <c r="JML91" s="8"/>
      <c r="JMM91" s="8"/>
      <c r="JMN91" s="8"/>
      <c r="JMO91" s="8"/>
      <c r="JMP91" s="8"/>
      <c r="JMQ91" s="8"/>
      <c r="JMR91" s="8"/>
      <c r="JMS91" s="8"/>
      <c r="JMT91" s="8"/>
      <c r="JMU91" s="8"/>
      <c r="JMV91" s="8"/>
      <c r="JMW91" s="8"/>
      <c r="JMX91" s="8"/>
      <c r="JMY91" s="8"/>
      <c r="JMZ91" s="8"/>
      <c r="JNA91" s="8"/>
      <c r="JNB91" s="8"/>
      <c r="JNC91" s="8"/>
      <c r="JND91" s="8"/>
      <c r="JNE91" s="8"/>
      <c r="JNF91" s="8"/>
      <c r="JNG91" s="8"/>
      <c r="JNH91" s="8"/>
      <c r="JNI91" s="8"/>
      <c r="JNJ91" s="8"/>
      <c r="JNK91" s="8"/>
      <c r="JNL91" s="8"/>
      <c r="JNM91" s="8"/>
      <c r="JNN91" s="8"/>
      <c r="JNO91" s="8"/>
      <c r="JNP91" s="8"/>
      <c r="JNQ91" s="8"/>
      <c r="JNR91" s="8"/>
      <c r="JNS91" s="8"/>
      <c r="JNT91" s="8"/>
      <c r="JNU91" s="8"/>
      <c r="JNV91" s="8"/>
      <c r="JNW91" s="8"/>
      <c r="JNX91" s="8"/>
      <c r="JNY91" s="8"/>
      <c r="JNZ91" s="8"/>
      <c r="JOA91" s="8"/>
      <c r="JOB91" s="8"/>
      <c r="JOC91" s="8"/>
      <c r="JOD91" s="8"/>
      <c r="JOE91" s="8"/>
      <c r="JOF91" s="8"/>
      <c r="JOG91" s="8"/>
      <c r="JOH91" s="8"/>
      <c r="JOI91" s="8"/>
      <c r="JOJ91" s="8"/>
      <c r="JOK91" s="8"/>
      <c r="JOL91" s="8"/>
      <c r="JOM91" s="8"/>
      <c r="JON91" s="8"/>
      <c r="JOO91" s="8"/>
      <c r="JOP91" s="8"/>
      <c r="JOQ91" s="8"/>
      <c r="JOR91" s="8"/>
      <c r="JOS91" s="8"/>
      <c r="JOT91" s="8"/>
      <c r="JOU91" s="8"/>
      <c r="JOV91" s="8"/>
      <c r="JOW91" s="8"/>
      <c r="JOX91" s="8"/>
      <c r="JOY91" s="8"/>
      <c r="JOZ91" s="8"/>
      <c r="JPA91" s="8"/>
      <c r="JPB91" s="8"/>
      <c r="JPC91" s="8"/>
      <c r="JPD91" s="8"/>
      <c r="JPE91" s="8"/>
      <c r="JPF91" s="8"/>
      <c r="JPG91" s="8"/>
      <c r="JPH91" s="8"/>
      <c r="JPI91" s="8"/>
      <c r="JPJ91" s="8"/>
      <c r="JPK91" s="8"/>
      <c r="JPL91" s="8"/>
      <c r="JPM91" s="8"/>
      <c r="JPN91" s="8"/>
      <c r="JPO91" s="8"/>
      <c r="JPP91" s="8"/>
      <c r="JPQ91" s="8"/>
      <c r="JPR91" s="8"/>
      <c r="JPS91" s="8"/>
      <c r="JPT91" s="8"/>
      <c r="JPU91" s="8"/>
      <c r="JPV91" s="8"/>
      <c r="JPW91" s="8"/>
      <c r="JPX91" s="8"/>
      <c r="JPY91" s="8"/>
      <c r="JPZ91" s="8"/>
      <c r="JQA91" s="8"/>
      <c r="JQB91" s="8"/>
      <c r="JQC91" s="8"/>
      <c r="JQD91" s="8"/>
      <c r="JQE91" s="8"/>
      <c r="JQF91" s="8"/>
      <c r="JQG91" s="8"/>
      <c r="JQH91" s="8"/>
      <c r="JQI91" s="8"/>
      <c r="JQJ91" s="8"/>
      <c r="JQK91" s="8"/>
      <c r="JQL91" s="8"/>
      <c r="JQM91" s="8"/>
      <c r="JQN91" s="8"/>
      <c r="JQO91" s="8"/>
      <c r="JQP91" s="8"/>
      <c r="JQQ91" s="8"/>
      <c r="JQR91" s="8"/>
      <c r="JQS91" s="8"/>
      <c r="JQT91" s="8"/>
      <c r="JQU91" s="8"/>
      <c r="JQV91" s="8"/>
      <c r="JQW91" s="8"/>
      <c r="JQX91" s="8"/>
      <c r="JQY91" s="8"/>
      <c r="JQZ91" s="8"/>
      <c r="JRA91" s="8"/>
      <c r="JRB91" s="8"/>
      <c r="JRC91" s="8"/>
      <c r="JRD91" s="8"/>
      <c r="JRE91" s="8"/>
      <c r="JRF91" s="8"/>
      <c r="JRG91" s="8"/>
      <c r="JRH91" s="8"/>
      <c r="JRI91" s="8"/>
      <c r="JRJ91" s="8"/>
      <c r="JRK91" s="8"/>
      <c r="JRL91" s="8"/>
      <c r="JRM91" s="8"/>
      <c r="JRN91" s="8"/>
      <c r="JRO91" s="8"/>
      <c r="JRP91" s="8"/>
      <c r="JRQ91" s="8"/>
      <c r="JRR91" s="8"/>
      <c r="JRS91" s="8"/>
      <c r="JRT91" s="8"/>
      <c r="JRU91" s="8"/>
      <c r="JRV91" s="8"/>
      <c r="JRW91" s="8"/>
      <c r="JRX91" s="8"/>
      <c r="JRY91" s="8"/>
      <c r="JRZ91" s="8"/>
      <c r="JSA91" s="8"/>
      <c r="JSB91" s="8"/>
      <c r="JSC91" s="8"/>
      <c r="JSD91" s="8"/>
      <c r="JSE91" s="8"/>
      <c r="JSF91" s="8"/>
      <c r="JSG91" s="8"/>
      <c r="JSH91" s="8"/>
      <c r="JSI91" s="8"/>
      <c r="JSJ91" s="8"/>
      <c r="JSK91" s="8"/>
      <c r="JSL91" s="8"/>
      <c r="JSM91" s="8"/>
      <c r="JSN91" s="8"/>
      <c r="JSO91" s="8"/>
      <c r="JSP91" s="8"/>
      <c r="JSQ91" s="8"/>
      <c r="JSR91" s="8"/>
      <c r="JSS91" s="8"/>
      <c r="JST91" s="8"/>
      <c r="JSU91" s="8"/>
      <c r="JSV91" s="8"/>
      <c r="JSW91" s="8"/>
      <c r="JSX91" s="8"/>
      <c r="JSY91" s="8"/>
      <c r="JSZ91" s="8"/>
      <c r="JTA91" s="8"/>
      <c r="JTB91" s="8"/>
      <c r="JTC91" s="8"/>
      <c r="JTD91" s="8"/>
      <c r="JTE91" s="8"/>
      <c r="JTF91" s="8"/>
      <c r="JTG91" s="8"/>
      <c r="JTH91" s="8"/>
      <c r="JTI91" s="8"/>
      <c r="JTJ91" s="8"/>
      <c r="JTK91" s="8"/>
      <c r="JTL91" s="8"/>
      <c r="JTM91" s="8"/>
      <c r="JTN91" s="8"/>
      <c r="JTO91" s="8"/>
      <c r="JTP91" s="8"/>
      <c r="JTQ91" s="8"/>
      <c r="JTR91" s="8"/>
      <c r="JTS91" s="8"/>
      <c r="JTT91" s="8"/>
      <c r="JTU91" s="8"/>
      <c r="JTV91" s="8"/>
      <c r="JTW91" s="8"/>
      <c r="JTX91" s="8"/>
      <c r="JTY91" s="8"/>
      <c r="JTZ91" s="8"/>
      <c r="JUA91" s="8"/>
      <c r="JUB91" s="8"/>
      <c r="JUC91" s="8"/>
      <c r="JUD91" s="8"/>
      <c r="JUE91" s="8"/>
      <c r="JUF91" s="8"/>
      <c r="JUG91" s="8"/>
      <c r="JUH91" s="8"/>
      <c r="JUI91" s="8"/>
      <c r="JUJ91" s="8"/>
      <c r="JUK91" s="8"/>
      <c r="JUL91" s="8"/>
      <c r="JUM91" s="8"/>
      <c r="JUN91" s="8"/>
      <c r="JUO91" s="8"/>
      <c r="JUP91" s="8"/>
      <c r="JUQ91" s="8"/>
      <c r="JUR91" s="8"/>
      <c r="JUS91" s="8"/>
      <c r="JUT91" s="8"/>
      <c r="JUU91" s="8"/>
      <c r="JUV91" s="8"/>
      <c r="JUW91" s="8"/>
      <c r="JUX91" s="8"/>
      <c r="JUY91" s="8"/>
      <c r="JUZ91" s="8"/>
      <c r="JVA91" s="8"/>
      <c r="JVB91" s="8"/>
      <c r="JVC91" s="8"/>
      <c r="JVD91" s="8"/>
      <c r="JVE91" s="8"/>
      <c r="JVF91" s="8"/>
      <c r="JVG91" s="8"/>
      <c r="JVH91" s="8"/>
      <c r="JVI91" s="8"/>
      <c r="JVJ91" s="8"/>
      <c r="JVK91" s="8"/>
      <c r="JVL91" s="8"/>
      <c r="JVM91" s="8"/>
      <c r="JVN91" s="8"/>
      <c r="JVO91" s="8"/>
      <c r="JVP91" s="8"/>
      <c r="JVQ91" s="8"/>
      <c r="JVR91" s="8"/>
      <c r="JVS91" s="8"/>
      <c r="JVT91" s="8"/>
      <c r="JVU91" s="8"/>
      <c r="JVV91" s="8"/>
      <c r="JVW91" s="8"/>
      <c r="JVX91" s="8"/>
      <c r="JVY91" s="8"/>
      <c r="JVZ91" s="8"/>
      <c r="JWA91" s="8"/>
      <c r="JWB91" s="8"/>
      <c r="JWC91" s="8"/>
      <c r="JWD91" s="8"/>
      <c r="JWE91" s="8"/>
      <c r="JWF91" s="8"/>
      <c r="JWG91" s="8"/>
      <c r="JWH91" s="8"/>
      <c r="JWI91" s="8"/>
      <c r="JWJ91" s="8"/>
      <c r="JWK91" s="8"/>
      <c r="JWL91" s="8"/>
      <c r="JWM91" s="8"/>
      <c r="JWN91" s="8"/>
      <c r="JWO91" s="8"/>
      <c r="JWP91" s="8"/>
      <c r="JWQ91" s="8"/>
      <c r="JWR91" s="8"/>
      <c r="JWS91" s="8"/>
      <c r="JWT91" s="8"/>
      <c r="JWU91" s="8"/>
      <c r="JWV91" s="8"/>
      <c r="JWW91" s="8"/>
      <c r="JWX91" s="8"/>
      <c r="JWY91" s="8"/>
      <c r="JWZ91" s="8"/>
      <c r="JXA91" s="8"/>
      <c r="JXB91" s="8"/>
      <c r="JXC91" s="8"/>
      <c r="JXD91" s="8"/>
      <c r="JXE91" s="8"/>
      <c r="JXF91" s="8"/>
      <c r="JXG91" s="8"/>
      <c r="JXH91" s="8"/>
      <c r="JXI91" s="8"/>
      <c r="JXJ91" s="8"/>
      <c r="JXK91" s="8"/>
      <c r="JXL91" s="8"/>
      <c r="JXM91" s="8"/>
      <c r="JXN91" s="8"/>
      <c r="JXO91" s="8"/>
      <c r="JXP91" s="8"/>
      <c r="JXQ91" s="8"/>
      <c r="JXR91" s="8"/>
      <c r="JXS91" s="8"/>
      <c r="JXT91" s="8"/>
      <c r="JXU91" s="8"/>
      <c r="JXV91" s="8"/>
      <c r="JXW91" s="8"/>
      <c r="JXX91" s="8"/>
      <c r="JXY91" s="8"/>
      <c r="JXZ91" s="8"/>
      <c r="JYA91" s="8"/>
      <c r="JYB91" s="8"/>
      <c r="JYC91" s="8"/>
      <c r="JYD91" s="8"/>
      <c r="JYE91" s="8"/>
      <c r="JYF91" s="8"/>
      <c r="JYG91" s="8"/>
      <c r="JYH91" s="8"/>
      <c r="JYI91" s="8"/>
      <c r="JYJ91" s="8"/>
      <c r="JYK91" s="8"/>
      <c r="JYL91" s="8"/>
      <c r="JYM91" s="8"/>
      <c r="JYN91" s="8"/>
      <c r="JYO91" s="8"/>
      <c r="JYP91" s="8"/>
      <c r="JYQ91" s="8"/>
      <c r="JYR91" s="8"/>
      <c r="JYS91" s="8"/>
      <c r="JYT91" s="8"/>
      <c r="JYU91" s="8"/>
      <c r="JYV91" s="8"/>
      <c r="JYW91" s="8"/>
      <c r="JYX91" s="8"/>
      <c r="JYY91" s="8"/>
      <c r="JYZ91" s="8"/>
      <c r="JZA91" s="8"/>
      <c r="JZB91" s="8"/>
      <c r="JZC91" s="8"/>
      <c r="JZD91" s="8"/>
      <c r="JZE91" s="8"/>
      <c r="JZF91" s="8"/>
      <c r="JZG91" s="8"/>
      <c r="JZH91" s="8"/>
      <c r="JZI91" s="8"/>
      <c r="JZJ91" s="8"/>
      <c r="JZK91" s="8"/>
      <c r="JZL91" s="8"/>
      <c r="JZM91" s="8"/>
      <c r="JZN91" s="8"/>
      <c r="JZO91" s="8"/>
      <c r="JZP91" s="8"/>
      <c r="JZQ91" s="8"/>
      <c r="JZR91" s="8"/>
      <c r="JZS91" s="8"/>
      <c r="JZT91" s="8"/>
      <c r="JZU91" s="8"/>
      <c r="JZV91" s="8"/>
      <c r="JZW91" s="8"/>
      <c r="JZX91" s="8"/>
      <c r="JZY91" s="8"/>
      <c r="JZZ91" s="8"/>
      <c r="KAA91" s="8"/>
      <c r="KAB91" s="8"/>
      <c r="KAC91" s="8"/>
      <c r="KAD91" s="8"/>
      <c r="KAE91" s="8"/>
      <c r="KAF91" s="8"/>
      <c r="KAG91" s="8"/>
      <c r="KAH91" s="8"/>
      <c r="KAI91" s="8"/>
      <c r="KAJ91" s="8"/>
      <c r="KAK91" s="8"/>
      <c r="KAL91" s="8"/>
      <c r="KAM91" s="8"/>
      <c r="KAN91" s="8"/>
      <c r="KAO91" s="8"/>
      <c r="KAP91" s="8"/>
      <c r="KAQ91" s="8"/>
      <c r="KAR91" s="8"/>
      <c r="KAS91" s="8"/>
      <c r="KAT91" s="8"/>
      <c r="KAU91" s="8"/>
      <c r="KAV91" s="8"/>
      <c r="KAW91" s="8"/>
      <c r="KAX91" s="8"/>
      <c r="KAY91" s="8"/>
      <c r="KAZ91" s="8"/>
      <c r="KBA91" s="8"/>
      <c r="KBB91" s="8"/>
      <c r="KBC91" s="8"/>
      <c r="KBD91" s="8"/>
      <c r="KBE91" s="8"/>
      <c r="KBF91" s="8"/>
      <c r="KBG91" s="8"/>
      <c r="KBH91" s="8"/>
      <c r="KBI91" s="8"/>
      <c r="KBJ91" s="8"/>
      <c r="KBK91" s="8"/>
      <c r="KBL91" s="8"/>
      <c r="KBM91" s="8"/>
      <c r="KBN91" s="8"/>
      <c r="KBO91" s="8"/>
      <c r="KBP91" s="8"/>
      <c r="KBQ91" s="8"/>
      <c r="KBR91" s="8"/>
      <c r="KBS91" s="8"/>
      <c r="KBT91" s="8"/>
      <c r="KBU91" s="8"/>
      <c r="KBV91" s="8"/>
      <c r="KBW91" s="8"/>
      <c r="KBX91" s="8"/>
      <c r="KBY91" s="8"/>
      <c r="KBZ91" s="8"/>
      <c r="KCA91" s="8"/>
      <c r="KCB91" s="8"/>
      <c r="KCC91" s="8"/>
      <c r="KCD91" s="8"/>
      <c r="KCE91" s="8"/>
      <c r="KCF91" s="8"/>
      <c r="KCG91" s="8"/>
      <c r="KCH91" s="8"/>
      <c r="KCI91" s="8"/>
      <c r="KCJ91" s="8"/>
      <c r="KCK91" s="8"/>
      <c r="KCL91" s="8"/>
      <c r="KCM91" s="8"/>
      <c r="KCN91" s="8"/>
      <c r="KCO91" s="8"/>
      <c r="KCP91" s="8"/>
      <c r="KCQ91" s="8"/>
      <c r="KCR91" s="8"/>
      <c r="KCS91" s="8"/>
      <c r="KCT91" s="8"/>
      <c r="KCU91" s="8"/>
      <c r="KCV91" s="8"/>
      <c r="KCW91" s="8"/>
      <c r="KCX91" s="8"/>
      <c r="KCY91" s="8"/>
      <c r="KCZ91" s="8"/>
      <c r="KDA91" s="8"/>
      <c r="KDB91" s="8"/>
      <c r="KDC91" s="8"/>
      <c r="KDD91" s="8"/>
      <c r="KDE91" s="8"/>
      <c r="KDF91" s="8"/>
      <c r="KDG91" s="8"/>
      <c r="KDH91" s="8"/>
      <c r="KDI91" s="8"/>
      <c r="KDJ91" s="8"/>
      <c r="KDK91" s="8"/>
      <c r="KDL91" s="8"/>
      <c r="KDM91" s="8"/>
      <c r="KDN91" s="8"/>
      <c r="KDO91" s="8"/>
      <c r="KDP91" s="8"/>
      <c r="KDQ91" s="8"/>
      <c r="KDR91" s="8"/>
      <c r="KDS91" s="8"/>
      <c r="KDT91" s="8"/>
      <c r="KDU91" s="8"/>
      <c r="KDV91" s="8"/>
      <c r="KDW91" s="8"/>
      <c r="KDX91" s="8"/>
      <c r="KDY91" s="8"/>
      <c r="KDZ91" s="8"/>
      <c r="KEA91" s="8"/>
      <c r="KEB91" s="8"/>
      <c r="KEC91" s="8"/>
      <c r="KED91" s="8"/>
      <c r="KEE91" s="8"/>
      <c r="KEF91" s="8"/>
      <c r="KEG91" s="8"/>
      <c r="KEH91" s="8"/>
      <c r="KEI91" s="8"/>
      <c r="KEJ91" s="8"/>
      <c r="KEK91" s="8"/>
      <c r="KEL91" s="8"/>
      <c r="KEM91" s="8"/>
      <c r="KEN91" s="8"/>
      <c r="KEO91" s="8"/>
      <c r="KEP91" s="8"/>
      <c r="KEQ91" s="8"/>
      <c r="KER91" s="8"/>
      <c r="KES91" s="8"/>
      <c r="KET91" s="8"/>
      <c r="KEU91" s="8"/>
      <c r="KEV91" s="8"/>
      <c r="KEW91" s="8"/>
      <c r="KEX91" s="8"/>
      <c r="KEY91" s="8"/>
      <c r="KEZ91" s="8"/>
      <c r="KFA91" s="8"/>
      <c r="KFB91" s="8"/>
      <c r="KFC91" s="8"/>
      <c r="KFD91" s="8"/>
      <c r="KFE91" s="8"/>
      <c r="KFF91" s="8"/>
      <c r="KFG91" s="8"/>
      <c r="KFH91" s="8"/>
      <c r="KFI91" s="8"/>
      <c r="KFJ91" s="8"/>
      <c r="KFK91" s="8"/>
      <c r="KFL91" s="8"/>
      <c r="KFM91" s="8"/>
      <c r="KFN91" s="8"/>
      <c r="KFO91" s="8"/>
      <c r="KFP91" s="8"/>
      <c r="KFQ91" s="8"/>
      <c r="KFR91" s="8"/>
      <c r="KFS91" s="8"/>
      <c r="KFT91" s="8"/>
      <c r="KFU91" s="8"/>
      <c r="KFV91" s="8"/>
      <c r="KFW91" s="8"/>
      <c r="KFX91" s="8"/>
      <c r="KFY91" s="8"/>
      <c r="KFZ91" s="8"/>
      <c r="KGA91" s="8"/>
      <c r="KGB91" s="8"/>
      <c r="KGC91" s="8"/>
      <c r="KGD91" s="8"/>
      <c r="KGE91" s="8"/>
      <c r="KGF91" s="8"/>
      <c r="KGG91" s="8"/>
      <c r="KGH91" s="8"/>
      <c r="KGI91" s="8"/>
      <c r="KGJ91" s="8"/>
      <c r="KGK91" s="8"/>
      <c r="KGL91" s="8"/>
      <c r="KGM91" s="8"/>
      <c r="KGN91" s="8"/>
      <c r="KGO91" s="8"/>
      <c r="KGP91" s="8"/>
      <c r="KGQ91" s="8"/>
      <c r="KGR91" s="8"/>
      <c r="KGS91" s="8"/>
      <c r="KGT91" s="8"/>
      <c r="KGU91" s="8"/>
      <c r="KGV91" s="8"/>
      <c r="KGW91" s="8"/>
      <c r="KGX91" s="8"/>
      <c r="KGY91" s="8"/>
      <c r="KGZ91" s="8"/>
      <c r="KHA91" s="8"/>
      <c r="KHB91" s="8"/>
      <c r="KHC91" s="8"/>
      <c r="KHD91" s="8"/>
      <c r="KHE91" s="8"/>
      <c r="KHF91" s="8"/>
      <c r="KHG91" s="8"/>
      <c r="KHH91" s="8"/>
      <c r="KHI91" s="8"/>
      <c r="KHJ91" s="8"/>
      <c r="KHK91" s="8"/>
      <c r="KHL91" s="8"/>
      <c r="KHM91" s="8"/>
      <c r="KHN91" s="8"/>
      <c r="KHO91" s="8"/>
      <c r="KHP91" s="8"/>
      <c r="KHQ91" s="8"/>
      <c r="KHR91" s="8"/>
      <c r="KHS91" s="8"/>
      <c r="KHT91" s="8"/>
      <c r="KHU91" s="8"/>
      <c r="KHV91" s="8"/>
      <c r="KHW91" s="8"/>
      <c r="KHX91" s="8"/>
      <c r="KHY91" s="8"/>
      <c r="KHZ91" s="8"/>
      <c r="KIA91" s="8"/>
      <c r="KIB91" s="8"/>
      <c r="KIC91" s="8"/>
      <c r="KID91" s="8"/>
      <c r="KIE91" s="8"/>
      <c r="KIF91" s="8"/>
      <c r="KIG91" s="8"/>
      <c r="KIH91" s="8"/>
      <c r="KII91" s="8"/>
      <c r="KIJ91" s="8"/>
      <c r="KIK91" s="8"/>
      <c r="KIL91" s="8"/>
      <c r="KIM91" s="8"/>
      <c r="KIN91" s="8"/>
      <c r="KIO91" s="8"/>
      <c r="KIP91" s="8"/>
      <c r="KIQ91" s="8"/>
      <c r="KIR91" s="8"/>
      <c r="KIS91" s="8"/>
      <c r="KIT91" s="8"/>
      <c r="KIU91" s="8"/>
      <c r="KIV91" s="8"/>
      <c r="KIW91" s="8"/>
      <c r="KIX91" s="8"/>
      <c r="KIY91" s="8"/>
      <c r="KIZ91" s="8"/>
      <c r="KJA91" s="8"/>
      <c r="KJB91" s="8"/>
      <c r="KJC91" s="8"/>
      <c r="KJD91" s="8"/>
      <c r="KJE91" s="8"/>
      <c r="KJF91" s="8"/>
      <c r="KJG91" s="8"/>
      <c r="KJH91" s="8"/>
      <c r="KJI91" s="8"/>
      <c r="KJJ91" s="8"/>
      <c r="KJK91" s="8"/>
      <c r="KJL91" s="8"/>
      <c r="KJM91" s="8"/>
      <c r="KJN91" s="8"/>
      <c r="KJO91" s="8"/>
      <c r="KJP91" s="8"/>
      <c r="KJQ91" s="8"/>
      <c r="KJR91" s="8"/>
      <c r="KJS91" s="8"/>
      <c r="KJT91" s="8"/>
      <c r="KJU91" s="8"/>
      <c r="KJV91" s="8"/>
      <c r="KJW91" s="8"/>
      <c r="KJX91" s="8"/>
      <c r="KJY91" s="8"/>
      <c r="KJZ91" s="8"/>
      <c r="KKA91" s="8"/>
      <c r="KKB91" s="8"/>
      <c r="KKC91" s="8"/>
      <c r="KKD91" s="8"/>
      <c r="KKE91" s="8"/>
      <c r="KKF91" s="8"/>
      <c r="KKG91" s="8"/>
      <c r="KKH91" s="8"/>
      <c r="KKI91" s="8"/>
      <c r="KKJ91" s="8"/>
      <c r="KKK91" s="8"/>
      <c r="KKL91" s="8"/>
      <c r="KKM91" s="8"/>
      <c r="KKN91" s="8"/>
      <c r="KKO91" s="8"/>
      <c r="KKP91" s="8"/>
      <c r="KKQ91" s="8"/>
      <c r="KKR91" s="8"/>
      <c r="KKS91" s="8"/>
      <c r="KKT91" s="8"/>
      <c r="KKU91" s="8"/>
      <c r="KKV91" s="8"/>
      <c r="KKW91" s="8"/>
      <c r="KKX91" s="8"/>
      <c r="KKY91" s="8"/>
      <c r="KKZ91" s="8"/>
      <c r="KLA91" s="8"/>
      <c r="KLB91" s="8"/>
      <c r="KLC91" s="8"/>
      <c r="KLD91" s="8"/>
      <c r="KLE91" s="8"/>
      <c r="KLF91" s="8"/>
      <c r="KLG91" s="8"/>
      <c r="KLH91" s="8"/>
      <c r="KLI91" s="8"/>
      <c r="KLJ91" s="8"/>
      <c r="KLK91" s="8"/>
      <c r="KLL91" s="8"/>
      <c r="KLM91" s="8"/>
      <c r="KLN91" s="8"/>
      <c r="KLO91" s="8"/>
      <c r="KLP91" s="8"/>
      <c r="KLQ91" s="8"/>
      <c r="KLR91" s="8"/>
      <c r="KLS91" s="8"/>
      <c r="KLT91" s="8"/>
      <c r="KLU91" s="8"/>
      <c r="KLV91" s="8"/>
      <c r="KLW91" s="8"/>
      <c r="KLX91" s="8"/>
      <c r="KLY91" s="8"/>
      <c r="KLZ91" s="8"/>
      <c r="KMA91" s="8"/>
      <c r="KMB91" s="8"/>
      <c r="KMC91" s="8"/>
      <c r="KMD91" s="8"/>
      <c r="KME91" s="8"/>
      <c r="KMF91" s="8"/>
      <c r="KMG91" s="8"/>
      <c r="KMH91" s="8"/>
      <c r="KMI91" s="8"/>
      <c r="KMJ91" s="8"/>
      <c r="KMK91" s="8"/>
      <c r="KML91" s="8"/>
      <c r="KMM91" s="8"/>
      <c r="KMN91" s="8"/>
      <c r="KMO91" s="8"/>
      <c r="KMP91" s="8"/>
      <c r="KMQ91" s="8"/>
      <c r="KMR91" s="8"/>
      <c r="KMS91" s="8"/>
      <c r="KMT91" s="8"/>
      <c r="KMU91" s="8"/>
      <c r="KMV91" s="8"/>
      <c r="KMW91" s="8"/>
      <c r="KMX91" s="8"/>
      <c r="KMY91" s="8"/>
      <c r="KMZ91" s="8"/>
      <c r="KNA91" s="8"/>
      <c r="KNB91" s="8"/>
      <c r="KNC91" s="8"/>
      <c r="KND91" s="8"/>
      <c r="KNE91" s="8"/>
      <c r="KNF91" s="8"/>
      <c r="KNG91" s="8"/>
      <c r="KNH91" s="8"/>
      <c r="KNI91" s="8"/>
      <c r="KNJ91" s="8"/>
      <c r="KNK91" s="8"/>
      <c r="KNL91" s="8"/>
      <c r="KNM91" s="8"/>
      <c r="KNN91" s="8"/>
      <c r="KNO91" s="8"/>
      <c r="KNP91" s="8"/>
      <c r="KNQ91" s="8"/>
      <c r="KNR91" s="8"/>
      <c r="KNS91" s="8"/>
      <c r="KNT91" s="8"/>
      <c r="KNU91" s="8"/>
      <c r="KNV91" s="8"/>
      <c r="KNW91" s="8"/>
      <c r="KNX91" s="8"/>
      <c r="KNY91" s="8"/>
      <c r="KNZ91" s="8"/>
      <c r="KOA91" s="8"/>
      <c r="KOB91" s="8"/>
      <c r="KOC91" s="8"/>
      <c r="KOD91" s="8"/>
      <c r="KOE91" s="8"/>
      <c r="KOF91" s="8"/>
      <c r="KOG91" s="8"/>
      <c r="KOH91" s="8"/>
      <c r="KOI91" s="8"/>
      <c r="KOJ91" s="8"/>
      <c r="KOK91" s="8"/>
      <c r="KOL91" s="8"/>
      <c r="KOM91" s="8"/>
      <c r="KON91" s="8"/>
      <c r="KOO91" s="8"/>
      <c r="KOP91" s="8"/>
      <c r="KOQ91" s="8"/>
      <c r="KOR91" s="8"/>
      <c r="KOS91" s="8"/>
      <c r="KOT91" s="8"/>
      <c r="KOU91" s="8"/>
      <c r="KOV91" s="8"/>
      <c r="KOW91" s="8"/>
      <c r="KOX91" s="8"/>
      <c r="KOY91" s="8"/>
      <c r="KOZ91" s="8"/>
      <c r="KPA91" s="8"/>
      <c r="KPB91" s="8"/>
      <c r="KPC91" s="8"/>
      <c r="KPD91" s="8"/>
      <c r="KPE91" s="8"/>
      <c r="KPF91" s="8"/>
      <c r="KPG91" s="8"/>
      <c r="KPH91" s="8"/>
      <c r="KPI91" s="8"/>
      <c r="KPJ91" s="8"/>
      <c r="KPK91" s="8"/>
      <c r="KPL91" s="8"/>
      <c r="KPM91" s="8"/>
      <c r="KPN91" s="8"/>
      <c r="KPO91" s="8"/>
      <c r="KPP91" s="8"/>
      <c r="KPQ91" s="8"/>
      <c r="KPR91" s="8"/>
      <c r="KPS91" s="8"/>
      <c r="KPT91" s="8"/>
      <c r="KPU91" s="8"/>
      <c r="KPV91" s="8"/>
      <c r="KPW91" s="8"/>
      <c r="KPX91" s="8"/>
      <c r="KPY91" s="8"/>
      <c r="KPZ91" s="8"/>
      <c r="KQA91" s="8"/>
      <c r="KQB91" s="8"/>
      <c r="KQC91" s="8"/>
      <c r="KQD91" s="8"/>
      <c r="KQE91" s="8"/>
      <c r="KQF91" s="8"/>
      <c r="KQG91" s="8"/>
      <c r="KQH91" s="8"/>
      <c r="KQI91" s="8"/>
      <c r="KQJ91" s="8"/>
      <c r="KQK91" s="8"/>
      <c r="KQL91" s="8"/>
      <c r="KQM91" s="8"/>
      <c r="KQN91" s="8"/>
      <c r="KQO91" s="8"/>
      <c r="KQP91" s="8"/>
      <c r="KQQ91" s="8"/>
      <c r="KQR91" s="8"/>
      <c r="KQS91" s="8"/>
      <c r="KQT91" s="8"/>
      <c r="KQU91" s="8"/>
      <c r="KQV91" s="8"/>
      <c r="KQW91" s="8"/>
      <c r="KQX91" s="8"/>
      <c r="KQY91" s="8"/>
      <c r="KQZ91" s="8"/>
      <c r="KRA91" s="8"/>
      <c r="KRB91" s="8"/>
      <c r="KRC91" s="8"/>
      <c r="KRD91" s="8"/>
      <c r="KRE91" s="8"/>
      <c r="KRF91" s="8"/>
      <c r="KRG91" s="8"/>
      <c r="KRH91" s="8"/>
      <c r="KRI91" s="8"/>
      <c r="KRJ91" s="8"/>
      <c r="KRK91" s="8"/>
      <c r="KRL91" s="8"/>
      <c r="KRM91" s="8"/>
      <c r="KRN91" s="8"/>
      <c r="KRO91" s="8"/>
      <c r="KRP91" s="8"/>
      <c r="KRQ91" s="8"/>
      <c r="KRR91" s="8"/>
      <c r="KRS91" s="8"/>
      <c r="KRT91" s="8"/>
      <c r="KRU91" s="8"/>
      <c r="KRV91" s="8"/>
      <c r="KRW91" s="8"/>
      <c r="KRX91" s="8"/>
      <c r="KRY91" s="8"/>
      <c r="KRZ91" s="8"/>
      <c r="KSA91" s="8"/>
      <c r="KSB91" s="8"/>
      <c r="KSC91" s="8"/>
      <c r="KSD91" s="8"/>
      <c r="KSE91" s="8"/>
      <c r="KSF91" s="8"/>
      <c r="KSG91" s="8"/>
      <c r="KSH91" s="8"/>
      <c r="KSI91" s="8"/>
      <c r="KSJ91" s="8"/>
      <c r="KSK91" s="8"/>
      <c r="KSL91" s="8"/>
      <c r="KSM91" s="8"/>
      <c r="KSN91" s="8"/>
      <c r="KSO91" s="8"/>
      <c r="KSP91" s="8"/>
      <c r="KSQ91" s="8"/>
      <c r="KSR91" s="8"/>
      <c r="KSS91" s="8"/>
      <c r="KST91" s="8"/>
      <c r="KSU91" s="8"/>
      <c r="KSV91" s="8"/>
      <c r="KSW91" s="8"/>
      <c r="KSX91" s="8"/>
      <c r="KSY91" s="8"/>
      <c r="KSZ91" s="8"/>
      <c r="KTA91" s="8"/>
      <c r="KTB91" s="8"/>
      <c r="KTC91" s="8"/>
      <c r="KTD91" s="8"/>
      <c r="KTE91" s="8"/>
      <c r="KTF91" s="8"/>
      <c r="KTG91" s="8"/>
      <c r="KTH91" s="8"/>
      <c r="KTI91" s="8"/>
      <c r="KTJ91" s="8"/>
      <c r="KTK91" s="8"/>
      <c r="KTL91" s="8"/>
      <c r="KTM91" s="8"/>
      <c r="KTN91" s="8"/>
      <c r="KTO91" s="8"/>
      <c r="KTP91" s="8"/>
      <c r="KTQ91" s="8"/>
      <c r="KTR91" s="8"/>
      <c r="KTS91" s="8"/>
      <c r="KTT91" s="8"/>
      <c r="KTU91" s="8"/>
      <c r="KTV91" s="8"/>
      <c r="KTW91" s="8"/>
      <c r="KTX91" s="8"/>
      <c r="KTY91" s="8"/>
      <c r="KTZ91" s="8"/>
      <c r="KUA91" s="8"/>
      <c r="KUB91" s="8"/>
      <c r="KUC91" s="8"/>
      <c r="KUD91" s="8"/>
      <c r="KUE91" s="8"/>
      <c r="KUF91" s="8"/>
      <c r="KUG91" s="8"/>
      <c r="KUH91" s="8"/>
      <c r="KUI91" s="8"/>
      <c r="KUJ91" s="8"/>
      <c r="KUK91" s="8"/>
      <c r="KUL91" s="8"/>
      <c r="KUM91" s="8"/>
      <c r="KUN91" s="8"/>
      <c r="KUO91" s="8"/>
      <c r="KUP91" s="8"/>
      <c r="KUQ91" s="8"/>
      <c r="KUR91" s="8"/>
      <c r="KUS91" s="8"/>
      <c r="KUT91" s="8"/>
      <c r="KUU91" s="8"/>
      <c r="KUV91" s="8"/>
      <c r="KUW91" s="8"/>
      <c r="KUX91" s="8"/>
      <c r="KUY91" s="8"/>
      <c r="KUZ91" s="8"/>
      <c r="KVA91" s="8"/>
      <c r="KVB91" s="8"/>
      <c r="KVC91" s="8"/>
      <c r="KVD91" s="8"/>
      <c r="KVE91" s="8"/>
      <c r="KVF91" s="8"/>
      <c r="KVG91" s="8"/>
      <c r="KVH91" s="8"/>
      <c r="KVI91" s="8"/>
      <c r="KVJ91" s="8"/>
      <c r="KVK91" s="8"/>
      <c r="KVL91" s="8"/>
      <c r="KVM91" s="8"/>
      <c r="KVN91" s="8"/>
      <c r="KVO91" s="8"/>
      <c r="KVP91" s="8"/>
      <c r="KVQ91" s="8"/>
      <c r="KVR91" s="8"/>
      <c r="KVS91" s="8"/>
      <c r="KVT91" s="8"/>
      <c r="KVU91" s="8"/>
      <c r="KVV91" s="8"/>
      <c r="KVW91" s="8"/>
      <c r="KVX91" s="8"/>
      <c r="KVY91" s="8"/>
      <c r="KVZ91" s="8"/>
      <c r="KWA91" s="8"/>
      <c r="KWB91" s="8"/>
      <c r="KWC91" s="8"/>
      <c r="KWD91" s="8"/>
      <c r="KWE91" s="8"/>
      <c r="KWF91" s="8"/>
      <c r="KWG91" s="8"/>
      <c r="KWH91" s="8"/>
      <c r="KWI91" s="8"/>
      <c r="KWJ91" s="8"/>
      <c r="KWK91" s="8"/>
      <c r="KWL91" s="8"/>
      <c r="KWM91" s="8"/>
      <c r="KWN91" s="8"/>
      <c r="KWO91" s="8"/>
      <c r="KWP91" s="8"/>
      <c r="KWQ91" s="8"/>
      <c r="KWR91" s="8"/>
      <c r="KWS91" s="8"/>
      <c r="KWT91" s="8"/>
      <c r="KWU91" s="8"/>
      <c r="KWV91" s="8"/>
      <c r="KWW91" s="8"/>
      <c r="KWX91" s="8"/>
      <c r="KWY91" s="8"/>
      <c r="KWZ91" s="8"/>
      <c r="KXA91" s="8"/>
      <c r="KXB91" s="8"/>
      <c r="KXC91" s="8"/>
      <c r="KXD91" s="8"/>
      <c r="KXE91" s="8"/>
      <c r="KXF91" s="8"/>
      <c r="KXG91" s="8"/>
      <c r="KXH91" s="8"/>
      <c r="KXI91" s="8"/>
      <c r="KXJ91" s="8"/>
      <c r="KXK91" s="8"/>
      <c r="KXL91" s="8"/>
      <c r="KXM91" s="8"/>
      <c r="KXN91" s="8"/>
      <c r="KXO91" s="8"/>
      <c r="KXP91" s="8"/>
      <c r="KXQ91" s="8"/>
      <c r="KXR91" s="8"/>
      <c r="KXS91" s="8"/>
      <c r="KXT91" s="8"/>
      <c r="KXU91" s="8"/>
      <c r="KXV91" s="8"/>
      <c r="KXW91" s="8"/>
      <c r="KXX91" s="8"/>
      <c r="KXY91" s="8"/>
      <c r="KXZ91" s="8"/>
      <c r="KYA91" s="8"/>
      <c r="KYB91" s="8"/>
      <c r="KYC91" s="8"/>
      <c r="KYD91" s="8"/>
      <c r="KYE91" s="8"/>
      <c r="KYF91" s="8"/>
      <c r="KYG91" s="8"/>
      <c r="KYH91" s="8"/>
      <c r="KYI91" s="8"/>
      <c r="KYJ91" s="8"/>
      <c r="KYK91" s="8"/>
      <c r="KYL91" s="8"/>
      <c r="KYM91" s="8"/>
      <c r="KYN91" s="8"/>
      <c r="KYO91" s="8"/>
      <c r="KYP91" s="8"/>
      <c r="KYQ91" s="8"/>
      <c r="KYR91" s="8"/>
      <c r="KYS91" s="8"/>
      <c r="KYT91" s="8"/>
      <c r="KYU91" s="8"/>
      <c r="KYV91" s="8"/>
      <c r="KYW91" s="8"/>
      <c r="KYX91" s="8"/>
      <c r="KYY91" s="8"/>
      <c r="KYZ91" s="8"/>
      <c r="KZA91" s="8"/>
      <c r="KZB91" s="8"/>
      <c r="KZC91" s="8"/>
      <c r="KZD91" s="8"/>
      <c r="KZE91" s="8"/>
      <c r="KZF91" s="8"/>
      <c r="KZG91" s="8"/>
      <c r="KZH91" s="8"/>
      <c r="KZI91" s="8"/>
      <c r="KZJ91" s="8"/>
      <c r="KZK91" s="8"/>
      <c r="KZL91" s="8"/>
      <c r="KZM91" s="8"/>
      <c r="KZN91" s="8"/>
      <c r="KZO91" s="8"/>
      <c r="KZP91" s="8"/>
      <c r="KZQ91" s="8"/>
      <c r="KZR91" s="8"/>
      <c r="KZS91" s="8"/>
      <c r="KZT91" s="8"/>
      <c r="KZU91" s="8"/>
      <c r="KZV91" s="8"/>
      <c r="KZW91" s="8"/>
      <c r="KZX91" s="8"/>
      <c r="KZY91" s="8"/>
      <c r="KZZ91" s="8"/>
      <c r="LAA91" s="8"/>
      <c r="LAB91" s="8"/>
      <c r="LAC91" s="8"/>
      <c r="LAD91" s="8"/>
      <c r="LAE91" s="8"/>
      <c r="LAF91" s="8"/>
      <c r="LAG91" s="8"/>
      <c r="LAH91" s="8"/>
      <c r="LAI91" s="8"/>
      <c r="LAJ91" s="8"/>
      <c r="LAK91" s="8"/>
      <c r="LAL91" s="8"/>
      <c r="LAM91" s="8"/>
      <c r="LAN91" s="8"/>
      <c r="LAO91" s="8"/>
      <c r="LAP91" s="8"/>
      <c r="LAQ91" s="8"/>
      <c r="LAR91" s="8"/>
      <c r="LAS91" s="8"/>
      <c r="LAT91" s="8"/>
      <c r="LAU91" s="8"/>
      <c r="LAV91" s="8"/>
      <c r="LAW91" s="8"/>
      <c r="LAX91" s="8"/>
      <c r="LAY91" s="8"/>
      <c r="LAZ91" s="8"/>
      <c r="LBA91" s="8"/>
      <c r="LBB91" s="8"/>
      <c r="LBC91" s="8"/>
      <c r="LBD91" s="8"/>
      <c r="LBE91" s="8"/>
      <c r="LBF91" s="8"/>
      <c r="LBG91" s="8"/>
      <c r="LBH91" s="8"/>
      <c r="LBI91" s="8"/>
      <c r="LBJ91" s="8"/>
      <c r="LBK91" s="8"/>
      <c r="LBL91" s="8"/>
      <c r="LBM91" s="8"/>
      <c r="LBN91" s="8"/>
      <c r="LBO91" s="8"/>
      <c r="LBP91" s="8"/>
      <c r="LBQ91" s="8"/>
      <c r="LBR91" s="8"/>
      <c r="LBS91" s="8"/>
      <c r="LBT91" s="8"/>
      <c r="LBU91" s="8"/>
      <c r="LBV91" s="8"/>
      <c r="LBW91" s="8"/>
      <c r="LBX91" s="8"/>
      <c r="LBY91" s="8"/>
      <c r="LBZ91" s="8"/>
      <c r="LCA91" s="8"/>
      <c r="LCB91" s="8"/>
      <c r="LCC91" s="8"/>
      <c r="LCD91" s="8"/>
      <c r="LCE91" s="8"/>
      <c r="LCF91" s="8"/>
      <c r="LCG91" s="8"/>
      <c r="LCH91" s="8"/>
      <c r="LCI91" s="8"/>
      <c r="LCJ91" s="8"/>
      <c r="LCK91" s="8"/>
      <c r="LCL91" s="8"/>
      <c r="LCM91" s="8"/>
      <c r="LCN91" s="8"/>
      <c r="LCO91" s="8"/>
      <c r="LCP91" s="8"/>
      <c r="LCQ91" s="8"/>
      <c r="LCR91" s="8"/>
      <c r="LCS91" s="8"/>
      <c r="LCT91" s="8"/>
      <c r="LCU91" s="8"/>
      <c r="LCV91" s="8"/>
      <c r="LCW91" s="8"/>
      <c r="LCX91" s="8"/>
      <c r="LCY91" s="8"/>
      <c r="LCZ91" s="8"/>
      <c r="LDA91" s="8"/>
      <c r="LDB91" s="8"/>
      <c r="LDC91" s="8"/>
      <c r="LDD91" s="8"/>
      <c r="LDE91" s="8"/>
      <c r="LDF91" s="8"/>
      <c r="LDG91" s="8"/>
      <c r="LDH91" s="8"/>
      <c r="LDI91" s="8"/>
      <c r="LDJ91" s="8"/>
      <c r="LDK91" s="8"/>
      <c r="LDL91" s="8"/>
      <c r="LDM91" s="8"/>
      <c r="LDN91" s="8"/>
      <c r="LDO91" s="8"/>
      <c r="LDP91" s="8"/>
      <c r="LDQ91" s="8"/>
      <c r="LDR91" s="8"/>
      <c r="LDS91" s="8"/>
      <c r="LDT91" s="8"/>
      <c r="LDU91" s="8"/>
      <c r="LDV91" s="8"/>
      <c r="LDW91" s="8"/>
      <c r="LDX91" s="8"/>
      <c r="LDY91" s="8"/>
      <c r="LDZ91" s="8"/>
      <c r="LEA91" s="8"/>
      <c r="LEB91" s="8"/>
      <c r="LEC91" s="8"/>
      <c r="LED91" s="8"/>
      <c r="LEE91" s="8"/>
      <c r="LEF91" s="8"/>
      <c r="LEG91" s="8"/>
      <c r="LEH91" s="8"/>
      <c r="LEI91" s="8"/>
      <c r="LEJ91" s="8"/>
      <c r="LEK91" s="8"/>
      <c r="LEL91" s="8"/>
      <c r="LEM91" s="8"/>
      <c r="LEN91" s="8"/>
      <c r="LEO91" s="8"/>
      <c r="LEP91" s="8"/>
      <c r="LEQ91" s="8"/>
      <c r="LER91" s="8"/>
      <c r="LES91" s="8"/>
      <c r="LET91" s="8"/>
      <c r="LEU91" s="8"/>
      <c r="LEV91" s="8"/>
      <c r="LEW91" s="8"/>
      <c r="LEX91" s="8"/>
      <c r="LEY91" s="8"/>
      <c r="LEZ91" s="8"/>
      <c r="LFA91" s="8"/>
      <c r="LFB91" s="8"/>
      <c r="LFC91" s="8"/>
      <c r="LFD91" s="8"/>
      <c r="LFE91" s="8"/>
      <c r="LFF91" s="8"/>
      <c r="LFG91" s="8"/>
      <c r="LFH91" s="8"/>
      <c r="LFI91" s="8"/>
      <c r="LFJ91" s="8"/>
      <c r="LFK91" s="8"/>
      <c r="LFL91" s="8"/>
      <c r="LFM91" s="8"/>
      <c r="LFN91" s="8"/>
      <c r="LFO91" s="8"/>
      <c r="LFP91" s="8"/>
      <c r="LFQ91" s="8"/>
      <c r="LFR91" s="8"/>
      <c r="LFS91" s="8"/>
      <c r="LFT91" s="8"/>
      <c r="LFU91" s="8"/>
      <c r="LFV91" s="8"/>
      <c r="LFW91" s="8"/>
      <c r="LFX91" s="8"/>
      <c r="LFY91" s="8"/>
      <c r="LFZ91" s="8"/>
      <c r="LGA91" s="8"/>
      <c r="LGB91" s="8"/>
      <c r="LGC91" s="8"/>
      <c r="LGD91" s="8"/>
      <c r="LGE91" s="8"/>
      <c r="LGF91" s="8"/>
      <c r="LGG91" s="8"/>
      <c r="LGH91" s="8"/>
      <c r="LGI91" s="8"/>
      <c r="LGJ91" s="8"/>
      <c r="LGK91" s="8"/>
      <c r="LGL91" s="8"/>
      <c r="LGM91" s="8"/>
      <c r="LGN91" s="8"/>
      <c r="LGO91" s="8"/>
      <c r="LGP91" s="8"/>
      <c r="LGQ91" s="8"/>
      <c r="LGR91" s="8"/>
      <c r="LGS91" s="8"/>
      <c r="LGT91" s="8"/>
      <c r="LGU91" s="8"/>
      <c r="LGV91" s="8"/>
      <c r="LGW91" s="8"/>
      <c r="LGX91" s="8"/>
      <c r="LGY91" s="8"/>
      <c r="LGZ91" s="8"/>
      <c r="LHA91" s="8"/>
      <c r="LHB91" s="8"/>
      <c r="LHC91" s="8"/>
      <c r="LHD91" s="8"/>
      <c r="LHE91" s="8"/>
      <c r="LHF91" s="8"/>
      <c r="LHG91" s="8"/>
      <c r="LHH91" s="8"/>
      <c r="LHI91" s="8"/>
      <c r="LHJ91" s="8"/>
      <c r="LHK91" s="8"/>
      <c r="LHL91" s="8"/>
      <c r="LHM91" s="8"/>
      <c r="LHN91" s="8"/>
      <c r="LHO91" s="8"/>
      <c r="LHP91" s="8"/>
      <c r="LHQ91" s="8"/>
      <c r="LHR91" s="8"/>
      <c r="LHS91" s="8"/>
      <c r="LHT91" s="8"/>
      <c r="LHU91" s="8"/>
      <c r="LHV91" s="8"/>
      <c r="LHW91" s="8"/>
      <c r="LHX91" s="8"/>
      <c r="LHY91" s="8"/>
      <c r="LHZ91" s="8"/>
      <c r="LIA91" s="8"/>
      <c r="LIB91" s="8"/>
      <c r="LIC91" s="8"/>
      <c r="LID91" s="8"/>
      <c r="LIE91" s="8"/>
      <c r="LIF91" s="8"/>
      <c r="LIG91" s="8"/>
      <c r="LIH91" s="8"/>
      <c r="LII91" s="8"/>
      <c r="LIJ91" s="8"/>
      <c r="LIK91" s="8"/>
      <c r="LIL91" s="8"/>
      <c r="LIM91" s="8"/>
      <c r="LIN91" s="8"/>
      <c r="LIO91" s="8"/>
      <c r="LIP91" s="8"/>
      <c r="LIQ91" s="8"/>
      <c r="LIR91" s="8"/>
      <c r="LIS91" s="8"/>
      <c r="LIT91" s="8"/>
      <c r="LIU91" s="8"/>
      <c r="LIV91" s="8"/>
      <c r="LIW91" s="8"/>
      <c r="LIX91" s="8"/>
      <c r="LIY91" s="8"/>
      <c r="LIZ91" s="8"/>
      <c r="LJA91" s="8"/>
      <c r="LJB91" s="8"/>
      <c r="LJC91" s="8"/>
      <c r="LJD91" s="8"/>
      <c r="LJE91" s="8"/>
      <c r="LJF91" s="8"/>
      <c r="LJG91" s="8"/>
      <c r="LJH91" s="8"/>
      <c r="LJI91" s="8"/>
      <c r="LJJ91" s="8"/>
      <c r="LJK91" s="8"/>
      <c r="LJL91" s="8"/>
      <c r="LJM91" s="8"/>
      <c r="LJN91" s="8"/>
      <c r="LJO91" s="8"/>
      <c r="LJP91" s="8"/>
      <c r="LJQ91" s="8"/>
      <c r="LJR91" s="8"/>
      <c r="LJS91" s="8"/>
      <c r="LJT91" s="8"/>
      <c r="LJU91" s="8"/>
      <c r="LJV91" s="8"/>
      <c r="LJW91" s="8"/>
      <c r="LJX91" s="8"/>
      <c r="LJY91" s="8"/>
      <c r="LJZ91" s="8"/>
      <c r="LKA91" s="8"/>
      <c r="LKB91" s="8"/>
      <c r="LKC91" s="8"/>
      <c r="LKD91" s="8"/>
      <c r="LKE91" s="8"/>
      <c r="LKF91" s="8"/>
      <c r="LKG91" s="8"/>
      <c r="LKH91" s="8"/>
      <c r="LKI91" s="8"/>
      <c r="LKJ91" s="8"/>
      <c r="LKK91" s="8"/>
      <c r="LKL91" s="8"/>
      <c r="LKM91" s="8"/>
      <c r="LKN91" s="8"/>
      <c r="LKO91" s="8"/>
      <c r="LKP91" s="8"/>
      <c r="LKQ91" s="8"/>
      <c r="LKR91" s="8"/>
      <c r="LKS91" s="8"/>
      <c r="LKT91" s="8"/>
      <c r="LKU91" s="8"/>
      <c r="LKV91" s="8"/>
      <c r="LKW91" s="8"/>
      <c r="LKX91" s="8"/>
      <c r="LKY91" s="8"/>
      <c r="LKZ91" s="8"/>
      <c r="LLA91" s="8"/>
      <c r="LLB91" s="8"/>
      <c r="LLC91" s="8"/>
      <c r="LLD91" s="8"/>
      <c r="LLE91" s="8"/>
      <c r="LLF91" s="8"/>
      <c r="LLG91" s="8"/>
      <c r="LLH91" s="8"/>
      <c r="LLI91" s="8"/>
      <c r="LLJ91" s="8"/>
      <c r="LLK91" s="8"/>
      <c r="LLL91" s="8"/>
      <c r="LLM91" s="8"/>
      <c r="LLN91" s="8"/>
      <c r="LLO91" s="8"/>
      <c r="LLP91" s="8"/>
      <c r="LLQ91" s="8"/>
      <c r="LLR91" s="8"/>
      <c r="LLS91" s="8"/>
      <c r="LLT91" s="8"/>
      <c r="LLU91" s="8"/>
      <c r="LLV91" s="8"/>
      <c r="LLW91" s="8"/>
      <c r="LLX91" s="8"/>
      <c r="LLY91" s="8"/>
      <c r="LLZ91" s="8"/>
      <c r="LMA91" s="8"/>
      <c r="LMB91" s="8"/>
      <c r="LMC91" s="8"/>
      <c r="LMD91" s="8"/>
      <c r="LME91" s="8"/>
      <c r="LMF91" s="8"/>
      <c r="LMG91" s="8"/>
      <c r="LMH91" s="8"/>
      <c r="LMI91" s="8"/>
      <c r="LMJ91" s="8"/>
      <c r="LMK91" s="8"/>
      <c r="LML91" s="8"/>
      <c r="LMM91" s="8"/>
      <c r="LMN91" s="8"/>
      <c r="LMO91" s="8"/>
      <c r="LMP91" s="8"/>
      <c r="LMQ91" s="8"/>
      <c r="LMR91" s="8"/>
      <c r="LMS91" s="8"/>
      <c r="LMT91" s="8"/>
      <c r="LMU91" s="8"/>
      <c r="LMV91" s="8"/>
      <c r="LMW91" s="8"/>
      <c r="LMX91" s="8"/>
      <c r="LMY91" s="8"/>
      <c r="LMZ91" s="8"/>
      <c r="LNA91" s="8"/>
      <c r="LNB91" s="8"/>
      <c r="LNC91" s="8"/>
      <c r="LND91" s="8"/>
      <c r="LNE91" s="8"/>
      <c r="LNF91" s="8"/>
      <c r="LNG91" s="8"/>
      <c r="LNH91" s="8"/>
      <c r="LNI91" s="8"/>
      <c r="LNJ91" s="8"/>
      <c r="LNK91" s="8"/>
      <c r="LNL91" s="8"/>
      <c r="LNM91" s="8"/>
      <c r="LNN91" s="8"/>
      <c r="LNO91" s="8"/>
      <c r="LNP91" s="8"/>
      <c r="LNQ91" s="8"/>
      <c r="LNR91" s="8"/>
      <c r="LNS91" s="8"/>
      <c r="LNT91" s="8"/>
      <c r="LNU91" s="8"/>
      <c r="LNV91" s="8"/>
      <c r="LNW91" s="8"/>
      <c r="LNX91" s="8"/>
      <c r="LNY91" s="8"/>
      <c r="LNZ91" s="8"/>
      <c r="LOA91" s="8"/>
      <c r="LOB91" s="8"/>
      <c r="LOC91" s="8"/>
      <c r="LOD91" s="8"/>
      <c r="LOE91" s="8"/>
      <c r="LOF91" s="8"/>
      <c r="LOG91" s="8"/>
      <c r="LOH91" s="8"/>
      <c r="LOI91" s="8"/>
      <c r="LOJ91" s="8"/>
      <c r="LOK91" s="8"/>
      <c r="LOL91" s="8"/>
      <c r="LOM91" s="8"/>
      <c r="LON91" s="8"/>
      <c r="LOO91" s="8"/>
      <c r="LOP91" s="8"/>
      <c r="LOQ91" s="8"/>
      <c r="LOR91" s="8"/>
      <c r="LOS91" s="8"/>
      <c r="LOT91" s="8"/>
      <c r="LOU91" s="8"/>
      <c r="LOV91" s="8"/>
      <c r="LOW91" s="8"/>
      <c r="LOX91" s="8"/>
      <c r="LOY91" s="8"/>
      <c r="LOZ91" s="8"/>
      <c r="LPA91" s="8"/>
      <c r="LPB91" s="8"/>
      <c r="LPC91" s="8"/>
      <c r="LPD91" s="8"/>
      <c r="LPE91" s="8"/>
      <c r="LPF91" s="8"/>
      <c r="LPG91" s="8"/>
      <c r="LPH91" s="8"/>
      <c r="LPI91" s="8"/>
      <c r="LPJ91" s="8"/>
      <c r="LPK91" s="8"/>
      <c r="LPL91" s="8"/>
      <c r="LPM91" s="8"/>
      <c r="LPN91" s="8"/>
      <c r="LPO91" s="8"/>
      <c r="LPP91" s="8"/>
      <c r="LPQ91" s="8"/>
      <c r="LPR91" s="8"/>
      <c r="LPS91" s="8"/>
      <c r="LPT91" s="8"/>
      <c r="LPU91" s="8"/>
      <c r="LPV91" s="8"/>
      <c r="LPW91" s="8"/>
      <c r="LPX91" s="8"/>
      <c r="LPY91" s="8"/>
      <c r="LPZ91" s="8"/>
      <c r="LQA91" s="8"/>
      <c r="LQB91" s="8"/>
      <c r="LQC91" s="8"/>
      <c r="LQD91" s="8"/>
      <c r="LQE91" s="8"/>
      <c r="LQF91" s="8"/>
      <c r="LQG91" s="8"/>
      <c r="LQH91" s="8"/>
      <c r="LQI91" s="8"/>
      <c r="LQJ91" s="8"/>
      <c r="LQK91" s="8"/>
      <c r="LQL91" s="8"/>
      <c r="LQM91" s="8"/>
      <c r="LQN91" s="8"/>
      <c r="LQO91" s="8"/>
      <c r="LQP91" s="8"/>
      <c r="LQQ91" s="8"/>
      <c r="LQR91" s="8"/>
      <c r="LQS91" s="8"/>
      <c r="LQT91" s="8"/>
      <c r="LQU91" s="8"/>
      <c r="LQV91" s="8"/>
      <c r="LQW91" s="8"/>
      <c r="LQX91" s="8"/>
      <c r="LQY91" s="8"/>
      <c r="LQZ91" s="8"/>
      <c r="LRA91" s="8"/>
      <c r="LRB91" s="8"/>
      <c r="LRC91" s="8"/>
      <c r="LRD91" s="8"/>
      <c r="LRE91" s="8"/>
      <c r="LRF91" s="8"/>
      <c r="LRG91" s="8"/>
      <c r="LRH91" s="8"/>
      <c r="LRI91" s="8"/>
      <c r="LRJ91" s="8"/>
      <c r="LRK91" s="8"/>
      <c r="LRL91" s="8"/>
      <c r="LRM91" s="8"/>
      <c r="LRN91" s="8"/>
      <c r="LRO91" s="8"/>
      <c r="LRP91" s="8"/>
      <c r="LRQ91" s="8"/>
      <c r="LRR91" s="8"/>
      <c r="LRS91" s="8"/>
      <c r="LRT91" s="8"/>
      <c r="LRU91" s="8"/>
      <c r="LRV91" s="8"/>
      <c r="LRW91" s="8"/>
      <c r="LRX91" s="8"/>
      <c r="LRY91" s="8"/>
      <c r="LRZ91" s="8"/>
      <c r="LSA91" s="8"/>
      <c r="LSB91" s="8"/>
      <c r="LSC91" s="8"/>
      <c r="LSD91" s="8"/>
      <c r="LSE91" s="8"/>
      <c r="LSF91" s="8"/>
      <c r="LSG91" s="8"/>
      <c r="LSH91" s="8"/>
      <c r="LSI91" s="8"/>
      <c r="LSJ91" s="8"/>
      <c r="LSK91" s="8"/>
      <c r="LSL91" s="8"/>
      <c r="LSM91" s="8"/>
      <c r="LSN91" s="8"/>
      <c r="LSO91" s="8"/>
      <c r="LSP91" s="8"/>
      <c r="LSQ91" s="8"/>
      <c r="LSR91" s="8"/>
      <c r="LSS91" s="8"/>
      <c r="LST91" s="8"/>
      <c r="LSU91" s="8"/>
      <c r="LSV91" s="8"/>
      <c r="LSW91" s="8"/>
      <c r="LSX91" s="8"/>
      <c r="LSY91" s="8"/>
      <c r="LSZ91" s="8"/>
      <c r="LTA91" s="8"/>
      <c r="LTB91" s="8"/>
      <c r="LTC91" s="8"/>
      <c r="LTD91" s="8"/>
      <c r="LTE91" s="8"/>
      <c r="LTF91" s="8"/>
      <c r="LTG91" s="8"/>
      <c r="LTH91" s="8"/>
      <c r="LTI91" s="8"/>
      <c r="LTJ91" s="8"/>
      <c r="LTK91" s="8"/>
      <c r="LTL91" s="8"/>
      <c r="LTM91" s="8"/>
      <c r="LTN91" s="8"/>
      <c r="LTO91" s="8"/>
      <c r="LTP91" s="8"/>
      <c r="LTQ91" s="8"/>
      <c r="LTR91" s="8"/>
      <c r="LTS91" s="8"/>
      <c r="LTT91" s="8"/>
      <c r="LTU91" s="8"/>
      <c r="LTV91" s="8"/>
      <c r="LTW91" s="8"/>
      <c r="LTX91" s="8"/>
      <c r="LTY91" s="8"/>
      <c r="LTZ91" s="8"/>
      <c r="LUA91" s="8"/>
      <c r="LUB91" s="8"/>
      <c r="LUC91" s="8"/>
      <c r="LUD91" s="8"/>
      <c r="LUE91" s="8"/>
      <c r="LUF91" s="8"/>
      <c r="LUG91" s="8"/>
      <c r="LUH91" s="8"/>
      <c r="LUI91" s="8"/>
      <c r="LUJ91" s="8"/>
      <c r="LUK91" s="8"/>
      <c r="LUL91" s="8"/>
      <c r="LUM91" s="8"/>
      <c r="LUN91" s="8"/>
      <c r="LUO91" s="8"/>
      <c r="LUP91" s="8"/>
      <c r="LUQ91" s="8"/>
      <c r="LUR91" s="8"/>
      <c r="LUS91" s="8"/>
      <c r="LUT91" s="8"/>
      <c r="LUU91" s="8"/>
      <c r="LUV91" s="8"/>
      <c r="LUW91" s="8"/>
      <c r="LUX91" s="8"/>
      <c r="LUY91" s="8"/>
      <c r="LUZ91" s="8"/>
      <c r="LVA91" s="8"/>
      <c r="LVB91" s="8"/>
      <c r="LVC91" s="8"/>
      <c r="LVD91" s="8"/>
      <c r="LVE91" s="8"/>
      <c r="LVF91" s="8"/>
      <c r="LVG91" s="8"/>
      <c r="LVH91" s="8"/>
      <c r="LVI91" s="8"/>
      <c r="LVJ91" s="8"/>
      <c r="LVK91" s="8"/>
      <c r="LVL91" s="8"/>
      <c r="LVM91" s="8"/>
      <c r="LVN91" s="8"/>
      <c r="LVO91" s="8"/>
      <c r="LVP91" s="8"/>
      <c r="LVQ91" s="8"/>
      <c r="LVR91" s="8"/>
      <c r="LVS91" s="8"/>
      <c r="LVT91" s="8"/>
      <c r="LVU91" s="8"/>
      <c r="LVV91" s="8"/>
      <c r="LVW91" s="8"/>
      <c r="LVX91" s="8"/>
      <c r="LVY91" s="8"/>
      <c r="LVZ91" s="8"/>
      <c r="LWA91" s="8"/>
      <c r="LWB91" s="8"/>
      <c r="LWC91" s="8"/>
      <c r="LWD91" s="8"/>
      <c r="LWE91" s="8"/>
      <c r="LWF91" s="8"/>
      <c r="LWG91" s="8"/>
      <c r="LWH91" s="8"/>
      <c r="LWI91" s="8"/>
      <c r="LWJ91" s="8"/>
      <c r="LWK91" s="8"/>
      <c r="LWL91" s="8"/>
      <c r="LWM91" s="8"/>
      <c r="LWN91" s="8"/>
      <c r="LWO91" s="8"/>
      <c r="LWP91" s="8"/>
      <c r="LWQ91" s="8"/>
      <c r="LWR91" s="8"/>
      <c r="LWS91" s="8"/>
      <c r="LWT91" s="8"/>
      <c r="LWU91" s="8"/>
      <c r="LWV91" s="8"/>
      <c r="LWW91" s="8"/>
      <c r="LWX91" s="8"/>
      <c r="LWY91" s="8"/>
      <c r="LWZ91" s="8"/>
      <c r="LXA91" s="8"/>
      <c r="LXB91" s="8"/>
      <c r="LXC91" s="8"/>
      <c r="LXD91" s="8"/>
      <c r="LXE91" s="8"/>
      <c r="LXF91" s="8"/>
      <c r="LXG91" s="8"/>
      <c r="LXH91" s="8"/>
      <c r="LXI91" s="8"/>
      <c r="LXJ91" s="8"/>
      <c r="LXK91" s="8"/>
      <c r="LXL91" s="8"/>
      <c r="LXM91" s="8"/>
      <c r="LXN91" s="8"/>
      <c r="LXO91" s="8"/>
      <c r="LXP91" s="8"/>
      <c r="LXQ91" s="8"/>
      <c r="LXR91" s="8"/>
      <c r="LXS91" s="8"/>
      <c r="LXT91" s="8"/>
      <c r="LXU91" s="8"/>
      <c r="LXV91" s="8"/>
      <c r="LXW91" s="8"/>
      <c r="LXX91" s="8"/>
      <c r="LXY91" s="8"/>
      <c r="LXZ91" s="8"/>
      <c r="LYA91" s="8"/>
      <c r="LYB91" s="8"/>
      <c r="LYC91" s="8"/>
      <c r="LYD91" s="8"/>
      <c r="LYE91" s="8"/>
      <c r="LYF91" s="8"/>
      <c r="LYG91" s="8"/>
      <c r="LYH91" s="8"/>
      <c r="LYI91" s="8"/>
      <c r="LYJ91" s="8"/>
      <c r="LYK91" s="8"/>
      <c r="LYL91" s="8"/>
      <c r="LYM91" s="8"/>
      <c r="LYN91" s="8"/>
      <c r="LYO91" s="8"/>
      <c r="LYP91" s="8"/>
      <c r="LYQ91" s="8"/>
      <c r="LYR91" s="8"/>
      <c r="LYS91" s="8"/>
      <c r="LYT91" s="8"/>
      <c r="LYU91" s="8"/>
      <c r="LYV91" s="8"/>
      <c r="LYW91" s="8"/>
      <c r="LYX91" s="8"/>
      <c r="LYY91" s="8"/>
      <c r="LYZ91" s="8"/>
      <c r="LZA91" s="8"/>
      <c r="LZB91" s="8"/>
      <c r="LZC91" s="8"/>
      <c r="LZD91" s="8"/>
      <c r="LZE91" s="8"/>
      <c r="LZF91" s="8"/>
      <c r="LZG91" s="8"/>
      <c r="LZH91" s="8"/>
      <c r="LZI91" s="8"/>
      <c r="LZJ91" s="8"/>
      <c r="LZK91" s="8"/>
      <c r="LZL91" s="8"/>
      <c r="LZM91" s="8"/>
      <c r="LZN91" s="8"/>
      <c r="LZO91" s="8"/>
      <c r="LZP91" s="8"/>
      <c r="LZQ91" s="8"/>
      <c r="LZR91" s="8"/>
      <c r="LZS91" s="8"/>
      <c r="LZT91" s="8"/>
      <c r="LZU91" s="8"/>
      <c r="LZV91" s="8"/>
      <c r="LZW91" s="8"/>
      <c r="LZX91" s="8"/>
      <c r="LZY91" s="8"/>
      <c r="LZZ91" s="8"/>
      <c r="MAA91" s="8"/>
      <c r="MAB91" s="8"/>
      <c r="MAC91" s="8"/>
      <c r="MAD91" s="8"/>
      <c r="MAE91" s="8"/>
      <c r="MAF91" s="8"/>
      <c r="MAG91" s="8"/>
      <c r="MAH91" s="8"/>
      <c r="MAI91" s="8"/>
      <c r="MAJ91" s="8"/>
      <c r="MAK91" s="8"/>
      <c r="MAL91" s="8"/>
      <c r="MAM91" s="8"/>
      <c r="MAN91" s="8"/>
      <c r="MAO91" s="8"/>
      <c r="MAP91" s="8"/>
      <c r="MAQ91" s="8"/>
      <c r="MAR91" s="8"/>
      <c r="MAS91" s="8"/>
      <c r="MAT91" s="8"/>
      <c r="MAU91" s="8"/>
      <c r="MAV91" s="8"/>
      <c r="MAW91" s="8"/>
      <c r="MAX91" s="8"/>
      <c r="MAY91" s="8"/>
      <c r="MAZ91" s="8"/>
      <c r="MBA91" s="8"/>
      <c r="MBB91" s="8"/>
      <c r="MBC91" s="8"/>
      <c r="MBD91" s="8"/>
      <c r="MBE91" s="8"/>
      <c r="MBF91" s="8"/>
      <c r="MBG91" s="8"/>
      <c r="MBH91" s="8"/>
      <c r="MBI91" s="8"/>
      <c r="MBJ91" s="8"/>
      <c r="MBK91" s="8"/>
      <c r="MBL91" s="8"/>
      <c r="MBM91" s="8"/>
      <c r="MBN91" s="8"/>
      <c r="MBO91" s="8"/>
      <c r="MBP91" s="8"/>
      <c r="MBQ91" s="8"/>
      <c r="MBR91" s="8"/>
      <c r="MBS91" s="8"/>
      <c r="MBT91" s="8"/>
      <c r="MBU91" s="8"/>
      <c r="MBV91" s="8"/>
      <c r="MBW91" s="8"/>
      <c r="MBX91" s="8"/>
      <c r="MBY91" s="8"/>
      <c r="MBZ91" s="8"/>
      <c r="MCA91" s="8"/>
      <c r="MCB91" s="8"/>
      <c r="MCC91" s="8"/>
      <c r="MCD91" s="8"/>
      <c r="MCE91" s="8"/>
      <c r="MCF91" s="8"/>
      <c r="MCG91" s="8"/>
      <c r="MCH91" s="8"/>
      <c r="MCI91" s="8"/>
      <c r="MCJ91" s="8"/>
      <c r="MCK91" s="8"/>
      <c r="MCL91" s="8"/>
      <c r="MCM91" s="8"/>
      <c r="MCN91" s="8"/>
      <c r="MCO91" s="8"/>
      <c r="MCP91" s="8"/>
      <c r="MCQ91" s="8"/>
      <c r="MCR91" s="8"/>
      <c r="MCS91" s="8"/>
      <c r="MCT91" s="8"/>
      <c r="MCU91" s="8"/>
      <c r="MCV91" s="8"/>
      <c r="MCW91" s="8"/>
      <c r="MCX91" s="8"/>
      <c r="MCY91" s="8"/>
      <c r="MCZ91" s="8"/>
      <c r="MDA91" s="8"/>
      <c r="MDB91" s="8"/>
      <c r="MDC91" s="8"/>
      <c r="MDD91" s="8"/>
      <c r="MDE91" s="8"/>
      <c r="MDF91" s="8"/>
      <c r="MDG91" s="8"/>
      <c r="MDH91" s="8"/>
      <c r="MDI91" s="8"/>
      <c r="MDJ91" s="8"/>
      <c r="MDK91" s="8"/>
      <c r="MDL91" s="8"/>
      <c r="MDM91" s="8"/>
      <c r="MDN91" s="8"/>
      <c r="MDO91" s="8"/>
      <c r="MDP91" s="8"/>
      <c r="MDQ91" s="8"/>
      <c r="MDR91" s="8"/>
      <c r="MDS91" s="8"/>
      <c r="MDT91" s="8"/>
      <c r="MDU91" s="8"/>
      <c r="MDV91" s="8"/>
      <c r="MDW91" s="8"/>
      <c r="MDX91" s="8"/>
      <c r="MDY91" s="8"/>
      <c r="MDZ91" s="8"/>
      <c r="MEA91" s="8"/>
      <c r="MEB91" s="8"/>
      <c r="MEC91" s="8"/>
      <c r="MED91" s="8"/>
      <c r="MEE91" s="8"/>
      <c r="MEF91" s="8"/>
      <c r="MEG91" s="8"/>
      <c r="MEH91" s="8"/>
      <c r="MEI91" s="8"/>
      <c r="MEJ91" s="8"/>
      <c r="MEK91" s="8"/>
      <c r="MEL91" s="8"/>
      <c r="MEM91" s="8"/>
      <c r="MEN91" s="8"/>
      <c r="MEO91" s="8"/>
      <c r="MEP91" s="8"/>
      <c r="MEQ91" s="8"/>
      <c r="MER91" s="8"/>
      <c r="MES91" s="8"/>
      <c r="MET91" s="8"/>
      <c r="MEU91" s="8"/>
      <c r="MEV91" s="8"/>
      <c r="MEW91" s="8"/>
      <c r="MEX91" s="8"/>
      <c r="MEY91" s="8"/>
      <c r="MEZ91" s="8"/>
      <c r="MFA91" s="8"/>
      <c r="MFB91" s="8"/>
      <c r="MFC91" s="8"/>
      <c r="MFD91" s="8"/>
      <c r="MFE91" s="8"/>
      <c r="MFF91" s="8"/>
      <c r="MFG91" s="8"/>
      <c r="MFH91" s="8"/>
      <c r="MFI91" s="8"/>
      <c r="MFJ91" s="8"/>
      <c r="MFK91" s="8"/>
      <c r="MFL91" s="8"/>
      <c r="MFM91" s="8"/>
      <c r="MFN91" s="8"/>
      <c r="MFO91" s="8"/>
      <c r="MFP91" s="8"/>
      <c r="MFQ91" s="8"/>
      <c r="MFR91" s="8"/>
      <c r="MFS91" s="8"/>
      <c r="MFT91" s="8"/>
      <c r="MFU91" s="8"/>
      <c r="MFV91" s="8"/>
      <c r="MFW91" s="8"/>
      <c r="MFX91" s="8"/>
      <c r="MFY91" s="8"/>
      <c r="MFZ91" s="8"/>
      <c r="MGA91" s="8"/>
      <c r="MGB91" s="8"/>
      <c r="MGC91" s="8"/>
      <c r="MGD91" s="8"/>
      <c r="MGE91" s="8"/>
      <c r="MGF91" s="8"/>
      <c r="MGG91" s="8"/>
      <c r="MGH91" s="8"/>
      <c r="MGI91" s="8"/>
      <c r="MGJ91" s="8"/>
      <c r="MGK91" s="8"/>
      <c r="MGL91" s="8"/>
      <c r="MGM91" s="8"/>
      <c r="MGN91" s="8"/>
      <c r="MGO91" s="8"/>
      <c r="MGP91" s="8"/>
      <c r="MGQ91" s="8"/>
      <c r="MGR91" s="8"/>
      <c r="MGS91" s="8"/>
      <c r="MGT91" s="8"/>
      <c r="MGU91" s="8"/>
      <c r="MGV91" s="8"/>
      <c r="MGW91" s="8"/>
      <c r="MGX91" s="8"/>
      <c r="MGY91" s="8"/>
      <c r="MGZ91" s="8"/>
      <c r="MHA91" s="8"/>
      <c r="MHB91" s="8"/>
      <c r="MHC91" s="8"/>
      <c r="MHD91" s="8"/>
      <c r="MHE91" s="8"/>
      <c r="MHF91" s="8"/>
      <c r="MHG91" s="8"/>
      <c r="MHH91" s="8"/>
      <c r="MHI91" s="8"/>
      <c r="MHJ91" s="8"/>
      <c r="MHK91" s="8"/>
      <c r="MHL91" s="8"/>
      <c r="MHM91" s="8"/>
      <c r="MHN91" s="8"/>
      <c r="MHO91" s="8"/>
      <c r="MHP91" s="8"/>
      <c r="MHQ91" s="8"/>
      <c r="MHR91" s="8"/>
      <c r="MHS91" s="8"/>
      <c r="MHT91" s="8"/>
      <c r="MHU91" s="8"/>
      <c r="MHV91" s="8"/>
      <c r="MHW91" s="8"/>
      <c r="MHX91" s="8"/>
      <c r="MHY91" s="8"/>
      <c r="MHZ91" s="8"/>
      <c r="MIA91" s="8"/>
      <c r="MIB91" s="8"/>
      <c r="MIC91" s="8"/>
      <c r="MID91" s="8"/>
      <c r="MIE91" s="8"/>
      <c r="MIF91" s="8"/>
      <c r="MIG91" s="8"/>
      <c r="MIH91" s="8"/>
      <c r="MII91" s="8"/>
      <c r="MIJ91" s="8"/>
      <c r="MIK91" s="8"/>
      <c r="MIL91" s="8"/>
      <c r="MIM91" s="8"/>
      <c r="MIN91" s="8"/>
      <c r="MIO91" s="8"/>
      <c r="MIP91" s="8"/>
      <c r="MIQ91" s="8"/>
      <c r="MIR91" s="8"/>
      <c r="MIS91" s="8"/>
      <c r="MIT91" s="8"/>
      <c r="MIU91" s="8"/>
      <c r="MIV91" s="8"/>
      <c r="MIW91" s="8"/>
      <c r="MIX91" s="8"/>
      <c r="MIY91" s="8"/>
      <c r="MIZ91" s="8"/>
      <c r="MJA91" s="8"/>
      <c r="MJB91" s="8"/>
      <c r="MJC91" s="8"/>
      <c r="MJD91" s="8"/>
      <c r="MJE91" s="8"/>
      <c r="MJF91" s="8"/>
      <c r="MJG91" s="8"/>
      <c r="MJH91" s="8"/>
      <c r="MJI91" s="8"/>
      <c r="MJJ91" s="8"/>
      <c r="MJK91" s="8"/>
      <c r="MJL91" s="8"/>
      <c r="MJM91" s="8"/>
      <c r="MJN91" s="8"/>
      <c r="MJO91" s="8"/>
      <c r="MJP91" s="8"/>
      <c r="MJQ91" s="8"/>
      <c r="MJR91" s="8"/>
      <c r="MJS91" s="8"/>
      <c r="MJT91" s="8"/>
      <c r="MJU91" s="8"/>
      <c r="MJV91" s="8"/>
      <c r="MJW91" s="8"/>
      <c r="MJX91" s="8"/>
      <c r="MJY91" s="8"/>
      <c r="MJZ91" s="8"/>
      <c r="MKA91" s="8"/>
      <c r="MKB91" s="8"/>
      <c r="MKC91" s="8"/>
      <c r="MKD91" s="8"/>
      <c r="MKE91" s="8"/>
      <c r="MKF91" s="8"/>
      <c r="MKG91" s="8"/>
      <c r="MKH91" s="8"/>
      <c r="MKI91" s="8"/>
      <c r="MKJ91" s="8"/>
      <c r="MKK91" s="8"/>
      <c r="MKL91" s="8"/>
      <c r="MKM91" s="8"/>
      <c r="MKN91" s="8"/>
      <c r="MKO91" s="8"/>
      <c r="MKP91" s="8"/>
      <c r="MKQ91" s="8"/>
      <c r="MKR91" s="8"/>
      <c r="MKS91" s="8"/>
      <c r="MKT91" s="8"/>
      <c r="MKU91" s="8"/>
      <c r="MKV91" s="8"/>
      <c r="MKW91" s="8"/>
      <c r="MKX91" s="8"/>
      <c r="MKY91" s="8"/>
      <c r="MKZ91" s="8"/>
      <c r="MLA91" s="8"/>
      <c r="MLB91" s="8"/>
      <c r="MLC91" s="8"/>
      <c r="MLD91" s="8"/>
      <c r="MLE91" s="8"/>
      <c r="MLF91" s="8"/>
      <c r="MLG91" s="8"/>
      <c r="MLH91" s="8"/>
      <c r="MLI91" s="8"/>
      <c r="MLJ91" s="8"/>
      <c r="MLK91" s="8"/>
      <c r="MLL91" s="8"/>
      <c r="MLM91" s="8"/>
      <c r="MLN91" s="8"/>
      <c r="MLO91" s="8"/>
      <c r="MLP91" s="8"/>
      <c r="MLQ91" s="8"/>
      <c r="MLR91" s="8"/>
      <c r="MLS91" s="8"/>
      <c r="MLT91" s="8"/>
      <c r="MLU91" s="8"/>
      <c r="MLV91" s="8"/>
      <c r="MLW91" s="8"/>
      <c r="MLX91" s="8"/>
      <c r="MLY91" s="8"/>
      <c r="MLZ91" s="8"/>
      <c r="MMA91" s="8"/>
      <c r="MMB91" s="8"/>
      <c r="MMC91" s="8"/>
      <c r="MMD91" s="8"/>
      <c r="MME91" s="8"/>
      <c r="MMF91" s="8"/>
      <c r="MMG91" s="8"/>
      <c r="MMH91" s="8"/>
      <c r="MMI91" s="8"/>
      <c r="MMJ91" s="8"/>
      <c r="MMK91" s="8"/>
      <c r="MML91" s="8"/>
      <c r="MMM91" s="8"/>
      <c r="MMN91" s="8"/>
      <c r="MMO91" s="8"/>
      <c r="MMP91" s="8"/>
      <c r="MMQ91" s="8"/>
      <c r="MMR91" s="8"/>
      <c r="MMS91" s="8"/>
      <c r="MMT91" s="8"/>
      <c r="MMU91" s="8"/>
      <c r="MMV91" s="8"/>
      <c r="MMW91" s="8"/>
      <c r="MMX91" s="8"/>
      <c r="MMY91" s="8"/>
      <c r="MMZ91" s="8"/>
      <c r="MNA91" s="8"/>
      <c r="MNB91" s="8"/>
      <c r="MNC91" s="8"/>
      <c r="MND91" s="8"/>
      <c r="MNE91" s="8"/>
      <c r="MNF91" s="8"/>
      <c r="MNG91" s="8"/>
      <c r="MNH91" s="8"/>
      <c r="MNI91" s="8"/>
      <c r="MNJ91" s="8"/>
      <c r="MNK91" s="8"/>
      <c r="MNL91" s="8"/>
      <c r="MNM91" s="8"/>
      <c r="MNN91" s="8"/>
      <c r="MNO91" s="8"/>
      <c r="MNP91" s="8"/>
      <c r="MNQ91" s="8"/>
      <c r="MNR91" s="8"/>
      <c r="MNS91" s="8"/>
      <c r="MNT91" s="8"/>
      <c r="MNU91" s="8"/>
      <c r="MNV91" s="8"/>
      <c r="MNW91" s="8"/>
      <c r="MNX91" s="8"/>
      <c r="MNY91" s="8"/>
      <c r="MNZ91" s="8"/>
      <c r="MOA91" s="8"/>
      <c r="MOB91" s="8"/>
      <c r="MOC91" s="8"/>
      <c r="MOD91" s="8"/>
      <c r="MOE91" s="8"/>
      <c r="MOF91" s="8"/>
      <c r="MOG91" s="8"/>
      <c r="MOH91" s="8"/>
      <c r="MOI91" s="8"/>
      <c r="MOJ91" s="8"/>
      <c r="MOK91" s="8"/>
      <c r="MOL91" s="8"/>
      <c r="MOM91" s="8"/>
      <c r="MON91" s="8"/>
      <c r="MOO91" s="8"/>
      <c r="MOP91" s="8"/>
      <c r="MOQ91" s="8"/>
      <c r="MOR91" s="8"/>
      <c r="MOS91" s="8"/>
      <c r="MOT91" s="8"/>
      <c r="MOU91" s="8"/>
      <c r="MOV91" s="8"/>
      <c r="MOW91" s="8"/>
      <c r="MOX91" s="8"/>
      <c r="MOY91" s="8"/>
      <c r="MOZ91" s="8"/>
      <c r="MPA91" s="8"/>
      <c r="MPB91" s="8"/>
      <c r="MPC91" s="8"/>
      <c r="MPD91" s="8"/>
      <c r="MPE91" s="8"/>
      <c r="MPF91" s="8"/>
      <c r="MPG91" s="8"/>
      <c r="MPH91" s="8"/>
      <c r="MPI91" s="8"/>
      <c r="MPJ91" s="8"/>
      <c r="MPK91" s="8"/>
      <c r="MPL91" s="8"/>
      <c r="MPM91" s="8"/>
      <c r="MPN91" s="8"/>
      <c r="MPO91" s="8"/>
      <c r="MPP91" s="8"/>
      <c r="MPQ91" s="8"/>
      <c r="MPR91" s="8"/>
      <c r="MPS91" s="8"/>
      <c r="MPT91" s="8"/>
      <c r="MPU91" s="8"/>
      <c r="MPV91" s="8"/>
      <c r="MPW91" s="8"/>
      <c r="MPX91" s="8"/>
      <c r="MPY91" s="8"/>
      <c r="MPZ91" s="8"/>
      <c r="MQA91" s="8"/>
      <c r="MQB91" s="8"/>
      <c r="MQC91" s="8"/>
      <c r="MQD91" s="8"/>
      <c r="MQE91" s="8"/>
      <c r="MQF91" s="8"/>
      <c r="MQG91" s="8"/>
      <c r="MQH91" s="8"/>
      <c r="MQI91" s="8"/>
      <c r="MQJ91" s="8"/>
      <c r="MQK91" s="8"/>
      <c r="MQL91" s="8"/>
      <c r="MQM91" s="8"/>
      <c r="MQN91" s="8"/>
      <c r="MQO91" s="8"/>
      <c r="MQP91" s="8"/>
      <c r="MQQ91" s="8"/>
      <c r="MQR91" s="8"/>
      <c r="MQS91" s="8"/>
      <c r="MQT91" s="8"/>
      <c r="MQU91" s="8"/>
      <c r="MQV91" s="8"/>
      <c r="MQW91" s="8"/>
      <c r="MQX91" s="8"/>
      <c r="MQY91" s="8"/>
      <c r="MQZ91" s="8"/>
      <c r="MRA91" s="8"/>
      <c r="MRB91" s="8"/>
      <c r="MRC91" s="8"/>
      <c r="MRD91" s="8"/>
      <c r="MRE91" s="8"/>
      <c r="MRF91" s="8"/>
      <c r="MRG91" s="8"/>
      <c r="MRH91" s="8"/>
      <c r="MRI91" s="8"/>
      <c r="MRJ91" s="8"/>
      <c r="MRK91" s="8"/>
      <c r="MRL91" s="8"/>
      <c r="MRM91" s="8"/>
      <c r="MRN91" s="8"/>
      <c r="MRO91" s="8"/>
      <c r="MRP91" s="8"/>
      <c r="MRQ91" s="8"/>
      <c r="MRR91" s="8"/>
      <c r="MRS91" s="8"/>
      <c r="MRT91" s="8"/>
      <c r="MRU91" s="8"/>
      <c r="MRV91" s="8"/>
      <c r="MRW91" s="8"/>
      <c r="MRX91" s="8"/>
      <c r="MRY91" s="8"/>
      <c r="MRZ91" s="8"/>
      <c r="MSA91" s="8"/>
      <c r="MSB91" s="8"/>
      <c r="MSC91" s="8"/>
      <c r="MSD91" s="8"/>
      <c r="MSE91" s="8"/>
      <c r="MSF91" s="8"/>
      <c r="MSG91" s="8"/>
      <c r="MSH91" s="8"/>
      <c r="MSI91" s="8"/>
      <c r="MSJ91" s="8"/>
      <c r="MSK91" s="8"/>
      <c r="MSL91" s="8"/>
      <c r="MSM91" s="8"/>
      <c r="MSN91" s="8"/>
      <c r="MSO91" s="8"/>
      <c r="MSP91" s="8"/>
      <c r="MSQ91" s="8"/>
      <c r="MSR91" s="8"/>
      <c r="MSS91" s="8"/>
      <c r="MST91" s="8"/>
      <c r="MSU91" s="8"/>
      <c r="MSV91" s="8"/>
      <c r="MSW91" s="8"/>
      <c r="MSX91" s="8"/>
      <c r="MSY91" s="8"/>
      <c r="MSZ91" s="8"/>
      <c r="MTA91" s="8"/>
      <c r="MTB91" s="8"/>
      <c r="MTC91" s="8"/>
      <c r="MTD91" s="8"/>
      <c r="MTE91" s="8"/>
      <c r="MTF91" s="8"/>
      <c r="MTG91" s="8"/>
      <c r="MTH91" s="8"/>
      <c r="MTI91" s="8"/>
      <c r="MTJ91" s="8"/>
      <c r="MTK91" s="8"/>
      <c r="MTL91" s="8"/>
      <c r="MTM91" s="8"/>
      <c r="MTN91" s="8"/>
      <c r="MTO91" s="8"/>
      <c r="MTP91" s="8"/>
      <c r="MTQ91" s="8"/>
      <c r="MTR91" s="8"/>
      <c r="MTS91" s="8"/>
      <c r="MTT91" s="8"/>
      <c r="MTU91" s="8"/>
      <c r="MTV91" s="8"/>
      <c r="MTW91" s="8"/>
      <c r="MTX91" s="8"/>
      <c r="MTY91" s="8"/>
      <c r="MTZ91" s="8"/>
      <c r="MUA91" s="8"/>
      <c r="MUB91" s="8"/>
      <c r="MUC91" s="8"/>
      <c r="MUD91" s="8"/>
      <c r="MUE91" s="8"/>
      <c r="MUF91" s="8"/>
      <c r="MUG91" s="8"/>
      <c r="MUH91" s="8"/>
      <c r="MUI91" s="8"/>
      <c r="MUJ91" s="8"/>
      <c r="MUK91" s="8"/>
      <c r="MUL91" s="8"/>
      <c r="MUM91" s="8"/>
      <c r="MUN91" s="8"/>
      <c r="MUO91" s="8"/>
      <c r="MUP91" s="8"/>
      <c r="MUQ91" s="8"/>
      <c r="MUR91" s="8"/>
      <c r="MUS91" s="8"/>
      <c r="MUT91" s="8"/>
      <c r="MUU91" s="8"/>
      <c r="MUV91" s="8"/>
      <c r="MUW91" s="8"/>
      <c r="MUX91" s="8"/>
      <c r="MUY91" s="8"/>
      <c r="MUZ91" s="8"/>
      <c r="MVA91" s="8"/>
      <c r="MVB91" s="8"/>
      <c r="MVC91" s="8"/>
      <c r="MVD91" s="8"/>
      <c r="MVE91" s="8"/>
      <c r="MVF91" s="8"/>
      <c r="MVG91" s="8"/>
      <c r="MVH91" s="8"/>
      <c r="MVI91" s="8"/>
      <c r="MVJ91" s="8"/>
      <c r="MVK91" s="8"/>
      <c r="MVL91" s="8"/>
      <c r="MVM91" s="8"/>
      <c r="MVN91" s="8"/>
      <c r="MVO91" s="8"/>
      <c r="MVP91" s="8"/>
      <c r="MVQ91" s="8"/>
      <c r="MVR91" s="8"/>
      <c r="MVS91" s="8"/>
      <c r="MVT91" s="8"/>
      <c r="MVU91" s="8"/>
      <c r="MVV91" s="8"/>
      <c r="MVW91" s="8"/>
      <c r="MVX91" s="8"/>
      <c r="MVY91" s="8"/>
      <c r="MVZ91" s="8"/>
      <c r="MWA91" s="8"/>
      <c r="MWB91" s="8"/>
      <c r="MWC91" s="8"/>
      <c r="MWD91" s="8"/>
      <c r="MWE91" s="8"/>
      <c r="MWF91" s="8"/>
      <c r="MWG91" s="8"/>
      <c r="MWH91" s="8"/>
      <c r="MWI91" s="8"/>
      <c r="MWJ91" s="8"/>
      <c r="MWK91" s="8"/>
      <c r="MWL91" s="8"/>
      <c r="MWM91" s="8"/>
      <c r="MWN91" s="8"/>
      <c r="MWO91" s="8"/>
      <c r="MWP91" s="8"/>
      <c r="MWQ91" s="8"/>
      <c r="MWR91" s="8"/>
      <c r="MWS91" s="8"/>
      <c r="MWT91" s="8"/>
      <c r="MWU91" s="8"/>
      <c r="MWV91" s="8"/>
      <c r="MWW91" s="8"/>
      <c r="MWX91" s="8"/>
      <c r="MWY91" s="8"/>
      <c r="MWZ91" s="8"/>
      <c r="MXA91" s="8"/>
      <c r="MXB91" s="8"/>
      <c r="MXC91" s="8"/>
      <c r="MXD91" s="8"/>
      <c r="MXE91" s="8"/>
      <c r="MXF91" s="8"/>
      <c r="MXG91" s="8"/>
      <c r="MXH91" s="8"/>
      <c r="MXI91" s="8"/>
      <c r="MXJ91" s="8"/>
      <c r="MXK91" s="8"/>
      <c r="MXL91" s="8"/>
      <c r="MXM91" s="8"/>
      <c r="MXN91" s="8"/>
      <c r="MXO91" s="8"/>
      <c r="MXP91" s="8"/>
      <c r="MXQ91" s="8"/>
      <c r="MXR91" s="8"/>
      <c r="MXS91" s="8"/>
      <c r="MXT91" s="8"/>
      <c r="MXU91" s="8"/>
      <c r="MXV91" s="8"/>
      <c r="MXW91" s="8"/>
      <c r="MXX91" s="8"/>
      <c r="MXY91" s="8"/>
      <c r="MXZ91" s="8"/>
      <c r="MYA91" s="8"/>
      <c r="MYB91" s="8"/>
      <c r="MYC91" s="8"/>
      <c r="MYD91" s="8"/>
      <c r="MYE91" s="8"/>
      <c r="MYF91" s="8"/>
      <c r="MYG91" s="8"/>
      <c r="MYH91" s="8"/>
      <c r="MYI91" s="8"/>
      <c r="MYJ91" s="8"/>
      <c r="MYK91" s="8"/>
      <c r="MYL91" s="8"/>
      <c r="MYM91" s="8"/>
      <c r="MYN91" s="8"/>
      <c r="MYO91" s="8"/>
      <c r="MYP91" s="8"/>
      <c r="MYQ91" s="8"/>
      <c r="MYR91" s="8"/>
      <c r="MYS91" s="8"/>
      <c r="MYT91" s="8"/>
      <c r="MYU91" s="8"/>
      <c r="MYV91" s="8"/>
      <c r="MYW91" s="8"/>
      <c r="MYX91" s="8"/>
      <c r="MYY91" s="8"/>
      <c r="MYZ91" s="8"/>
      <c r="MZA91" s="8"/>
      <c r="MZB91" s="8"/>
      <c r="MZC91" s="8"/>
      <c r="MZD91" s="8"/>
      <c r="MZE91" s="8"/>
      <c r="MZF91" s="8"/>
      <c r="MZG91" s="8"/>
      <c r="MZH91" s="8"/>
      <c r="MZI91" s="8"/>
      <c r="MZJ91" s="8"/>
      <c r="MZK91" s="8"/>
      <c r="MZL91" s="8"/>
      <c r="MZM91" s="8"/>
      <c r="MZN91" s="8"/>
      <c r="MZO91" s="8"/>
      <c r="MZP91" s="8"/>
      <c r="MZQ91" s="8"/>
      <c r="MZR91" s="8"/>
      <c r="MZS91" s="8"/>
      <c r="MZT91" s="8"/>
      <c r="MZU91" s="8"/>
      <c r="MZV91" s="8"/>
      <c r="MZW91" s="8"/>
      <c r="MZX91" s="8"/>
      <c r="MZY91" s="8"/>
      <c r="MZZ91" s="8"/>
      <c r="NAA91" s="8"/>
      <c r="NAB91" s="8"/>
      <c r="NAC91" s="8"/>
      <c r="NAD91" s="8"/>
      <c r="NAE91" s="8"/>
      <c r="NAF91" s="8"/>
      <c r="NAG91" s="8"/>
      <c r="NAH91" s="8"/>
      <c r="NAI91" s="8"/>
      <c r="NAJ91" s="8"/>
      <c r="NAK91" s="8"/>
      <c r="NAL91" s="8"/>
      <c r="NAM91" s="8"/>
      <c r="NAN91" s="8"/>
      <c r="NAO91" s="8"/>
      <c r="NAP91" s="8"/>
      <c r="NAQ91" s="8"/>
      <c r="NAR91" s="8"/>
      <c r="NAS91" s="8"/>
      <c r="NAT91" s="8"/>
      <c r="NAU91" s="8"/>
      <c r="NAV91" s="8"/>
      <c r="NAW91" s="8"/>
      <c r="NAX91" s="8"/>
      <c r="NAY91" s="8"/>
      <c r="NAZ91" s="8"/>
      <c r="NBA91" s="8"/>
      <c r="NBB91" s="8"/>
      <c r="NBC91" s="8"/>
      <c r="NBD91" s="8"/>
      <c r="NBE91" s="8"/>
      <c r="NBF91" s="8"/>
      <c r="NBG91" s="8"/>
      <c r="NBH91" s="8"/>
      <c r="NBI91" s="8"/>
      <c r="NBJ91" s="8"/>
      <c r="NBK91" s="8"/>
      <c r="NBL91" s="8"/>
      <c r="NBM91" s="8"/>
      <c r="NBN91" s="8"/>
      <c r="NBO91" s="8"/>
      <c r="NBP91" s="8"/>
      <c r="NBQ91" s="8"/>
      <c r="NBR91" s="8"/>
      <c r="NBS91" s="8"/>
      <c r="NBT91" s="8"/>
      <c r="NBU91" s="8"/>
      <c r="NBV91" s="8"/>
      <c r="NBW91" s="8"/>
      <c r="NBX91" s="8"/>
      <c r="NBY91" s="8"/>
      <c r="NBZ91" s="8"/>
      <c r="NCA91" s="8"/>
      <c r="NCB91" s="8"/>
      <c r="NCC91" s="8"/>
      <c r="NCD91" s="8"/>
      <c r="NCE91" s="8"/>
      <c r="NCF91" s="8"/>
      <c r="NCG91" s="8"/>
      <c r="NCH91" s="8"/>
      <c r="NCI91" s="8"/>
      <c r="NCJ91" s="8"/>
      <c r="NCK91" s="8"/>
      <c r="NCL91" s="8"/>
      <c r="NCM91" s="8"/>
      <c r="NCN91" s="8"/>
      <c r="NCO91" s="8"/>
      <c r="NCP91" s="8"/>
      <c r="NCQ91" s="8"/>
      <c r="NCR91" s="8"/>
      <c r="NCS91" s="8"/>
      <c r="NCT91" s="8"/>
      <c r="NCU91" s="8"/>
      <c r="NCV91" s="8"/>
      <c r="NCW91" s="8"/>
      <c r="NCX91" s="8"/>
      <c r="NCY91" s="8"/>
      <c r="NCZ91" s="8"/>
      <c r="NDA91" s="8"/>
      <c r="NDB91" s="8"/>
      <c r="NDC91" s="8"/>
      <c r="NDD91" s="8"/>
      <c r="NDE91" s="8"/>
      <c r="NDF91" s="8"/>
      <c r="NDG91" s="8"/>
      <c r="NDH91" s="8"/>
      <c r="NDI91" s="8"/>
      <c r="NDJ91" s="8"/>
      <c r="NDK91" s="8"/>
      <c r="NDL91" s="8"/>
      <c r="NDM91" s="8"/>
      <c r="NDN91" s="8"/>
      <c r="NDO91" s="8"/>
      <c r="NDP91" s="8"/>
      <c r="NDQ91" s="8"/>
      <c r="NDR91" s="8"/>
      <c r="NDS91" s="8"/>
      <c r="NDT91" s="8"/>
      <c r="NDU91" s="8"/>
      <c r="NDV91" s="8"/>
      <c r="NDW91" s="8"/>
      <c r="NDX91" s="8"/>
      <c r="NDY91" s="8"/>
      <c r="NDZ91" s="8"/>
      <c r="NEA91" s="8"/>
      <c r="NEB91" s="8"/>
      <c r="NEC91" s="8"/>
      <c r="NED91" s="8"/>
      <c r="NEE91" s="8"/>
      <c r="NEF91" s="8"/>
      <c r="NEG91" s="8"/>
      <c r="NEH91" s="8"/>
      <c r="NEI91" s="8"/>
      <c r="NEJ91" s="8"/>
      <c r="NEK91" s="8"/>
      <c r="NEL91" s="8"/>
      <c r="NEM91" s="8"/>
      <c r="NEN91" s="8"/>
      <c r="NEO91" s="8"/>
      <c r="NEP91" s="8"/>
      <c r="NEQ91" s="8"/>
      <c r="NER91" s="8"/>
      <c r="NES91" s="8"/>
      <c r="NET91" s="8"/>
      <c r="NEU91" s="8"/>
      <c r="NEV91" s="8"/>
      <c r="NEW91" s="8"/>
      <c r="NEX91" s="8"/>
      <c r="NEY91" s="8"/>
      <c r="NEZ91" s="8"/>
      <c r="NFA91" s="8"/>
      <c r="NFB91" s="8"/>
      <c r="NFC91" s="8"/>
      <c r="NFD91" s="8"/>
      <c r="NFE91" s="8"/>
      <c r="NFF91" s="8"/>
      <c r="NFG91" s="8"/>
      <c r="NFH91" s="8"/>
      <c r="NFI91" s="8"/>
      <c r="NFJ91" s="8"/>
      <c r="NFK91" s="8"/>
      <c r="NFL91" s="8"/>
      <c r="NFM91" s="8"/>
      <c r="NFN91" s="8"/>
      <c r="NFO91" s="8"/>
      <c r="NFP91" s="8"/>
      <c r="NFQ91" s="8"/>
      <c r="NFR91" s="8"/>
      <c r="NFS91" s="8"/>
      <c r="NFT91" s="8"/>
      <c r="NFU91" s="8"/>
      <c r="NFV91" s="8"/>
      <c r="NFW91" s="8"/>
      <c r="NFX91" s="8"/>
      <c r="NFY91" s="8"/>
      <c r="NFZ91" s="8"/>
      <c r="NGA91" s="8"/>
      <c r="NGB91" s="8"/>
      <c r="NGC91" s="8"/>
      <c r="NGD91" s="8"/>
      <c r="NGE91" s="8"/>
      <c r="NGF91" s="8"/>
      <c r="NGG91" s="8"/>
      <c r="NGH91" s="8"/>
      <c r="NGI91" s="8"/>
      <c r="NGJ91" s="8"/>
      <c r="NGK91" s="8"/>
      <c r="NGL91" s="8"/>
      <c r="NGM91" s="8"/>
      <c r="NGN91" s="8"/>
      <c r="NGO91" s="8"/>
      <c r="NGP91" s="8"/>
      <c r="NGQ91" s="8"/>
      <c r="NGR91" s="8"/>
      <c r="NGS91" s="8"/>
      <c r="NGT91" s="8"/>
      <c r="NGU91" s="8"/>
      <c r="NGV91" s="8"/>
      <c r="NGW91" s="8"/>
      <c r="NGX91" s="8"/>
      <c r="NGY91" s="8"/>
      <c r="NGZ91" s="8"/>
      <c r="NHA91" s="8"/>
      <c r="NHB91" s="8"/>
      <c r="NHC91" s="8"/>
      <c r="NHD91" s="8"/>
      <c r="NHE91" s="8"/>
      <c r="NHF91" s="8"/>
      <c r="NHG91" s="8"/>
      <c r="NHH91" s="8"/>
      <c r="NHI91" s="8"/>
      <c r="NHJ91" s="8"/>
      <c r="NHK91" s="8"/>
      <c r="NHL91" s="8"/>
      <c r="NHM91" s="8"/>
      <c r="NHN91" s="8"/>
      <c r="NHO91" s="8"/>
      <c r="NHP91" s="8"/>
      <c r="NHQ91" s="8"/>
      <c r="NHR91" s="8"/>
      <c r="NHS91" s="8"/>
      <c r="NHT91" s="8"/>
      <c r="NHU91" s="8"/>
      <c r="NHV91" s="8"/>
      <c r="NHW91" s="8"/>
      <c r="NHX91" s="8"/>
      <c r="NHY91" s="8"/>
      <c r="NHZ91" s="8"/>
      <c r="NIA91" s="8"/>
      <c r="NIB91" s="8"/>
      <c r="NIC91" s="8"/>
      <c r="NID91" s="8"/>
      <c r="NIE91" s="8"/>
      <c r="NIF91" s="8"/>
      <c r="NIG91" s="8"/>
      <c r="NIH91" s="8"/>
      <c r="NII91" s="8"/>
      <c r="NIJ91" s="8"/>
      <c r="NIK91" s="8"/>
      <c r="NIL91" s="8"/>
      <c r="NIM91" s="8"/>
      <c r="NIN91" s="8"/>
      <c r="NIO91" s="8"/>
      <c r="NIP91" s="8"/>
      <c r="NIQ91" s="8"/>
      <c r="NIR91" s="8"/>
      <c r="NIS91" s="8"/>
      <c r="NIT91" s="8"/>
      <c r="NIU91" s="8"/>
      <c r="NIV91" s="8"/>
      <c r="NIW91" s="8"/>
      <c r="NIX91" s="8"/>
      <c r="NIY91" s="8"/>
      <c r="NIZ91" s="8"/>
      <c r="NJA91" s="8"/>
      <c r="NJB91" s="8"/>
      <c r="NJC91" s="8"/>
      <c r="NJD91" s="8"/>
      <c r="NJE91" s="8"/>
      <c r="NJF91" s="8"/>
      <c r="NJG91" s="8"/>
      <c r="NJH91" s="8"/>
      <c r="NJI91" s="8"/>
      <c r="NJJ91" s="8"/>
      <c r="NJK91" s="8"/>
      <c r="NJL91" s="8"/>
      <c r="NJM91" s="8"/>
      <c r="NJN91" s="8"/>
      <c r="NJO91" s="8"/>
      <c r="NJP91" s="8"/>
      <c r="NJQ91" s="8"/>
      <c r="NJR91" s="8"/>
      <c r="NJS91" s="8"/>
      <c r="NJT91" s="8"/>
      <c r="NJU91" s="8"/>
      <c r="NJV91" s="8"/>
      <c r="NJW91" s="8"/>
      <c r="NJX91" s="8"/>
      <c r="NJY91" s="8"/>
      <c r="NJZ91" s="8"/>
      <c r="NKA91" s="8"/>
      <c r="NKB91" s="8"/>
      <c r="NKC91" s="8"/>
      <c r="NKD91" s="8"/>
      <c r="NKE91" s="8"/>
      <c r="NKF91" s="8"/>
      <c r="NKG91" s="8"/>
      <c r="NKH91" s="8"/>
      <c r="NKI91" s="8"/>
      <c r="NKJ91" s="8"/>
      <c r="NKK91" s="8"/>
      <c r="NKL91" s="8"/>
      <c r="NKM91" s="8"/>
      <c r="NKN91" s="8"/>
      <c r="NKO91" s="8"/>
      <c r="NKP91" s="8"/>
      <c r="NKQ91" s="8"/>
      <c r="NKR91" s="8"/>
      <c r="NKS91" s="8"/>
      <c r="NKT91" s="8"/>
      <c r="NKU91" s="8"/>
      <c r="NKV91" s="8"/>
      <c r="NKW91" s="8"/>
      <c r="NKX91" s="8"/>
      <c r="NKY91" s="8"/>
      <c r="NKZ91" s="8"/>
      <c r="NLA91" s="8"/>
      <c r="NLB91" s="8"/>
      <c r="NLC91" s="8"/>
      <c r="NLD91" s="8"/>
      <c r="NLE91" s="8"/>
      <c r="NLF91" s="8"/>
      <c r="NLG91" s="8"/>
      <c r="NLH91" s="8"/>
      <c r="NLI91" s="8"/>
      <c r="NLJ91" s="8"/>
      <c r="NLK91" s="8"/>
      <c r="NLL91" s="8"/>
      <c r="NLM91" s="8"/>
      <c r="NLN91" s="8"/>
      <c r="NLO91" s="8"/>
      <c r="NLP91" s="8"/>
      <c r="NLQ91" s="8"/>
      <c r="NLR91" s="8"/>
      <c r="NLS91" s="8"/>
      <c r="NLT91" s="8"/>
      <c r="NLU91" s="8"/>
      <c r="NLV91" s="8"/>
      <c r="NLW91" s="8"/>
      <c r="NLX91" s="8"/>
      <c r="NLY91" s="8"/>
      <c r="NLZ91" s="8"/>
      <c r="NMA91" s="8"/>
      <c r="NMB91" s="8"/>
      <c r="NMC91" s="8"/>
      <c r="NMD91" s="8"/>
      <c r="NME91" s="8"/>
      <c r="NMF91" s="8"/>
      <c r="NMG91" s="8"/>
      <c r="NMH91" s="8"/>
      <c r="NMI91" s="8"/>
      <c r="NMJ91" s="8"/>
      <c r="NMK91" s="8"/>
      <c r="NML91" s="8"/>
      <c r="NMM91" s="8"/>
      <c r="NMN91" s="8"/>
      <c r="NMO91" s="8"/>
      <c r="NMP91" s="8"/>
      <c r="NMQ91" s="8"/>
      <c r="NMR91" s="8"/>
      <c r="NMS91" s="8"/>
      <c r="NMT91" s="8"/>
      <c r="NMU91" s="8"/>
      <c r="NMV91" s="8"/>
      <c r="NMW91" s="8"/>
      <c r="NMX91" s="8"/>
      <c r="NMY91" s="8"/>
      <c r="NMZ91" s="8"/>
      <c r="NNA91" s="8"/>
      <c r="NNB91" s="8"/>
      <c r="NNC91" s="8"/>
      <c r="NND91" s="8"/>
      <c r="NNE91" s="8"/>
      <c r="NNF91" s="8"/>
      <c r="NNG91" s="8"/>
      <c r="NNH91" s="8"/>
      <c r="NNI91" s="8"/>
      <c r="NNJ91" s="8"/>
      <c r="NNK91" s="8"/>
      <c r="NNL91" s="8"/>
      <c r="NNM91" s="8"/>
      <c r="NNN91" s="8"/>
      <c r="NNO91" s="8"/>
      <c r="NNP91" s="8"/>
      <c r="NNQ91" s="8"/>
      <c r="NNR91" s="8"/>
      <c r="NNS91" s="8"/>
      <c r="NNT91" s="8"/>
      <c r="NNU91" s="8"/>
      <c r="NNV91" s="8"/>
      <c r="NNW91" s="8"/>
      <c r="NNX91" s="8"/>
      <c r="NNY91" s="8"/>
      <c r="NNZ91" s="8"/>
      <c r="NOA91" s="8"/>
      <c r="NOB91" s="8"/>
      <c r="NOC91" s="8"/>
      <c r="NOD91" s="8"/>
      <c r="NOE91" s="8"/>
      <c r="NOF91" s="8"/>
      <c r="NOG91" s="8"/>
      <c r="NOH91" s="8"/>
      <c r="NOI91" s="8"/>
      <c r="NOJ91" s="8"/>
      <c r="NOK91" s="8"/>
      <c r="NOL91" s="8"/>
      <c r="NOM91" s="8"/>
      <c r="NON91" s="8"/>
      <c r="NOO91" s="8"/>
      <c r="NOP91" s="8"/>
      <c r="NOQ91" s="8"/>
      <c r="NOR91" s="8"/>
      <c r="NOS91" s="8"/>
      <c r="NOT91" s="8"/>
      <c r="NOU91" s="8"/>
      <c r="NOV91" s="8"/>
      <c r="NOW91" s="8"/>
      <c r="NOX91" s="8"/>
      <c r="NOY91" s="8"/>
      <c r="NOZ91" s="8"/>
      <c r="NPA91" s="8"/>
      <c r="NPB91" s="8"/>
      <c r="NPC91" s="8"/>
      <c r="NPD91" s="8"/>
      <c r="NPE91" s="8"/>
      <c r="NPF91" s="8"/>
      <c r="NPG91" s="8"/>
      <c r="NPH91" s="8"/>
      <c r="NPI91" s="8"/>
      <c r="NPJ91" s="8"/>
      <c r="NPK91" s="8"/>
      <c r="NPL91" s="8"/>
      <c r="NPM91" s="8"/>
      <c r="NPN91" s="8"/>
      <c r="NPO91" s="8"/>
      <c r="NPP91" s="8"/>
      <c r="NPQ91" s="8"/>
      <c r="NPR91" s="8"/>
      <c r="NPS91" s="8"/>
      <c r="NPT91" s="8"/>
      <c r="NPU91" s="8"/>
      <c r="NPV91" s="8"/>
      <c r="NPW91" s="8"/>
      <c r="NPX91" s="8"/>
      <c r="NPY91" s="8"/>
      <c r="NPZ91" s="8"/>
      <c r="NQA91" s="8"/>
      <c r="NQB91" s="8"/>
      <c r="NQC91" s="8"/>
      <c r="NQD91" s="8"/>
      <c r="NQE91" s="8"/>
      <c r="NQF91" s="8"/>
      <c r="NQG91" s="8"/>
      <c r="NQH91" s="8"/>
      <c r="NQI91" s="8"/>
      <c r="NQJ91" s="8"/>
      <c r="NQK91" s="8"/>
      <c r="NQL91" s="8"/>
      <c r="NQM91" s="8"/>
      <c r="NQN91" s="8"/>
      <c r="NQO91" s="8"/>
      <c r="NQP91" s="8"/>
      <c r="NQQ91" s="8"/>
      <c r="NQR91" s="8"/>
      <c r="NQS91" s="8"/>
      <c r="NQT91" s="8"/>
      <c r="NQU91" s="8"/>
      <c r="NQV91" s="8"/>
      <c r="NQW91" s="8"/>
      <c r="NQX91" s="8"/>
      <c r="NQY91" s="8"/>
      <c r="NQZ91" s="8"/>
      <c r="NRA91" s="8"/>
      <c r="NRB91" s="8"/>
      <c r="NRC91" s="8"/>
      <c r="NRD91" s="8"/>
      <c r="NRE91" s="8"/>
      <c r="NRF91" s="8"/>
      <c r="NRG91" s="8"/>
      <c r="NRH91" s="8"/>
      <c r="NRI91" s="8"/>
      <c r="NRJ91" s="8"/>
      <c r="NRK91" s="8"/>
      <c r="NRL91" s="8"/>
      <c r="NRM91" s="8"/>
      <c r="NRN91" s="8"/>
      <c r="NRO91" s="8"/>
      <c r="NRP91" s="8"/>
      <c r="NRQ91" s="8"/>
      <c r="NRR91" s="8"/>
      <c r="NRS91" s="8"/>
      <c r="NRT91" s="8"/>
      <c r="NRU91" s="8"/>
      <c r="NRV91" s="8"/>
      <c r="NRW91" s="8"/>
      <c r="NRX91" s="8"/>
      <c r="NRY91" s="8"/>
      <c r="NRZ91" s="8"/>
      <c r="NSA91" s="8"/>
      <c r="NSB91" s="8"/>
      <c r="NSC91" s="8"/>
      <c r="NSD91" s="8"/>
      <c r="NSE91" s="8"/>
      <c r="NSF91" s="8"/>
      <c r="NSG91" s="8"/>
      <c r="NSH91" s="8"/>
      <c r="NSI91" s="8"/>
      <c r="NSJ91" s="8"/>
      <c r="NSK91" s="8"/>
      <c r="NSL91" s="8"/>
      <c r="NSM91" s="8"/>
      <c r="NSN91" s="8"/>
      <c r="NSO91" s="8"/>
      <c r="NSP91" s="8"/>
      <c r="NSQ91" s="8"/>
      <c r="NSR91" s="8"/>
      <c r="NSS91" s="8"/>
      <c r="NST91" s="8"/>
      <c r="NSU91" s="8"/>
      <c r="NSV91" s="8"/>
      <c r="NSW91" s="8"/>
      <c r="NSX91" s="8"/>
      <c r="NSY91" s="8"/>
      <c r="NSZ91" s="8"/>
      <c r="NTA91" s="8"/>
      <c r="NTB91" s="8"/>
      <c r="NTC91" s="8"/>
      <c r="NTD91" s="8"/>
      <c r="NTE91" s="8"/>
      <c r="NTF91" s="8"/>
      <c r="NTG91" s="8"/>
      <c r="NTH91" s="8"/>
      <c r="NTI91" s="8"/>
      <c r="NTJ91" s="8"/>
      <c r="NTK91" s="8"/>
      <c r="NTL91" s="8"/>
      <c r="NTM91" s="8"/>
      <c r="NTN91" s="8"/>
      <c r="NTO91" s="8"/>
      <c r="NTP91" s="8"/>
      <c r="NTQ91" s="8"/>
      <c r="NTR91" s="8"/>
      <c r="NTS91" s="8"/>
      <c r="NTT91" s="8"/>
      <c r="NTU91" s="8"/>
      <c r="NTV91" s="8"/>
      <c r="NTW91" s="8"/>
      <c r="NTX91" s="8"/>
      <c r="NTY91" s="8"/>
      <c r="NTZ91" s="8"/>
      <c r="NUA91" s="8"/>
      <c r="NUB91" s="8"/>
      <c r="NUC91" s="8"/>
      <c r="NUD91" s="8"/>
      <c r="NUE91" s="8"/>
      <c r="NUF91" s="8"/>
      <c r="NUG91" s="8"/>
      <c r="NUH91" s="8"/>
      <c r="NUI91" s="8"/>
      <c r="NUJ91" s="8"/>
      <c r="NUK91" s="8"/>
      <c r="NUL91" s="8"/>
      <c r="NUM91" s="8"/>
      <c r="NUN91" s="8"/>
      <c r="NUO91" s="8"/>
      <c r="NUP91" s="8"/>
      <c r="NUQ91" s="8"/>
      <c r="NUR91" s="8"/>
      <c r="NUS91" s="8"/>
      <c r="NUT91" s="8"/>
      <c r="NUU91" s="8"/>
      <c r="NUV91" s="8"/>
      <c r="NUW91" s="8"/>
      <c r="NUX91" s="8"/>
      <c r="NUY91" s="8"/>
      <c r="NUZ91" s="8"/>
      <c r="NVA91" s="8"/>
      <c r="NVB91" s="8"/>
      <c r="NVC91" s="8"/>
      <c r="NVD91" s="8"/>
      <c r="NVE91" s="8"/>
      <c r="NVF91" s="8"/>
      <c r="NVG91" s="8"/>
      <c r="NVH91" s="8"/>
      <c r="NVI91" s="8"/>
      <c r="NVJ91" s="8"/>
      <c r="NVK91" s="8"/>
      <c r="NVL91" s="8"/>
      <c r="NVM91" s="8"/>
      <c r="NVN91" s="8"/>
      <c r="NVO91" s="8"/>
      <c r="NVP91" s="8"/>
      <c r="NVQ91" s="8"/>
      <c r="NVR91" s="8"/>
      <c r="NVS91" s="8"/>
      <c r="NVT91" s="8"/>
      <c r="NVU91" s="8"/>
      <c r="NVV91" s="8"/>
      <c r="NVW91" s="8"/>
      <c r="NVX91" s="8"/>
      <c r="NVY91" s="8"/>
      <c r="NVZ91" s="8"/>
      <c r="NWA91" s="8"/>
      <c r="NWB91" s="8"/>
      <c r="NWC91" s="8"/>
      <c r="NWD91" s="8"/>
      <c r="NWE91" s="8"/>
      <c r="NWF91" s="8"/>
      <c r="NWG91" s="8"/>
      <c r="NWH91" s="8"/>
      <c r="NWI91" s="8"/>
      <c r="NWJ91" s="8"/>
      <c r="NWK91" s="8"/>
      <c r="NWL91" s="8"/>
      <c r="NWM91" s="8"/>
      <c r="NWN91" s="8"/>
      <c r="NWO91" s="8"/>
      <c r="NWP91" s="8"/>
      <c r="NWQ91" s="8"/>
      <c r="NWR91" s="8"/>
      <c r="NWS91" s="8"/>
      <c r="NWT91" s="8"/>
      <c r="NWU91" s="8"/>
      <c r="NWV91" s="8"/>
      <c r="NWW91" s="8"/>
      <c r="NWX91" s="8"/>
      <c r="NWY91" s="8"/>
      <c r="NWZ91" s="8"/>
      <c r="NXA91" s="8"/>
      <c r="NXB91" s="8"/>
      <c r="NXC91" s="8"/>
      <c r="NXD91" s="8"/>
      <c r="NXE91" s="8"/>
      <c r="NXF91" s="8"/>
      <c r="NXG91" s="8"/>
      <c r="NXH91" s="8"/>
      <c r="NXI91" s="8"/>
      <c r="NXJ91" s="8"/>
      <c r="NXK91" s="8"/>
      <c r="NXL91" s="8"/>
      <c r="NXM91" s="8"/>
      <c r="NXN91" s="8"/>
      <c r="NXO91" s="8"/>
      <c r="NXP91" s="8"/>
      <c r="NXQ91" s="8"/>
      <c r="NXR91" s="8"/>
      <c r="NXS91" s="8"/>
      <c r="NXT91" s="8"/>
      <c r="NXU91" s="8"/>
      <c r="NXV91" s="8"/>
      <c r="NXW91" s="8"/>
      <c r="NXX91" s="8"/>
      <c r="NXY91" s="8"/>
      <c r="NXZ91" s="8"/>
      <c r="NYA91" s="8"/>
      <c r="NYB91" s="8"/>
      <c r="NYC91" s="8"/>
      <c r="NYD91" s="8"/>
      <c r="NYE91" s="8"/>
      <c r="NYF91" s="8"/>
      <c r="NYG91" s="8"/>
      <c r="NYH91" s="8"/>
      <c r="NYI91" s="8"/>
      <c r="NYJ91" s="8"/>
      <c r="NYK91" s="8"/>
      <c r="NYL91" s="8"/>
      <c r="NYM91" s="8"/>
      <c r="NYN91" s="8"/>
      <c r="NYO91" s="8"/>
      <c r="NYP91" s="8"/>
      <c r="NYQ91" s="8"/>
      <c r="NYR91" s="8"/>
      <c r="NYS91" s="8"/>
      <c r="NYT91" s="8"/>
      <c r="NYU91" s="8"/>
      <c r="NYV91" s="8"/>
      <c r="NYW91" s="8"/>
      <c r="NYX91" s="8"/>
      <c r="NYY91" s="8"/>
      <c r="NYZ91" s="8"/>
      <c r="NZA91" s="8"/>
      <c r="NZB91" s="8"/>
      <c r="NZC91" s="8"/>
      <c r="NZD91" s="8"/>
      <c r="NZE91" s="8"/>
      <c r="NZF91" s="8"/>
      <c r="NZG91" s="8"/>
      <c r="NZH91" s="8"/>
      <c r="NZI91" s="8"/>
      <c r="NZJ91" s="8"/>
      <c r="NZK91" s="8"/>
      <c r="NZL91" s="8"/>
      <c r="NZM91" s="8"/>
      <c r="NZN91" s="8"/>
      <c r="NZO91" s="8"/>
      <c r="NZP91" s="8"/>
      <c r="NZQ91" s="8"/>
      <c r="NZR91" s="8"/>
      <c r="NZS91" s="8"/>
      <c r="NZT91" s="8"/>
      <c r="NZU91" s="8"/>
      <c r="NZV91" s="8"/>
      <c r="NZW91" s="8"/>
      <c r="NZX91" s="8"/>
      <c r="NZY91" s="8"/>
      <c r="NZZ91" s="8"/>
      <c r="OAA91" s="8"/>
      <c r="OAB91" s="8"/>
      <c r="OAC91" s="8"/>
      <c r="OAD91" s="8"/>
      <c r="OAE91" s="8"/>
      <c r="OAF91" s="8"/>
      <c r="OAG91" s="8"/>
      <c r="OAH91" s="8"/>
      <c r="OAI91" s="8"/>
      <c r="OAJ91" s="8"/>
      <c r="OAK91" s="8"/>
      <c r="OAL91" s="8"/>
      <c r="OAM91" s="8"/>
      <c r="OAN91" s="8"/>
      <c r="OAO91" s="8"/>
      <c r="OAP91" s="8"/>
      <c r="OAQ91" s="8"/>
      <c r="OAR91" s="8"/>
      <c r="OAS91" s="8"/>
      <c r="OAT91" s="8"/>
      <c r="OAU91" s="8"/>
      <c r="OAV91" s="8"/>
      <c r="OAW91" s="8"/>
      <c r="OAX91" s="8"/>
      <c r="OAY91" s="8"/>
      <c r="OAZ91" s="8"/>
      <c r="OBA91" s="8"/>
      <c r="OBB91" s="8"/>
      <c r="OBC91" s="8"/>
      <c r="OBD91" s="8"/>
      <c r="OBE91" s="8"/>
      <c r="OBF91" s="8"/>
      <c r="OBG91" s="8"/>
      <c r="OBH91" s="8"/>
      <c r="OBI91" s="8"/>
      <c r="OBJ91" s="8"/>
      <c r="OBK91" s="8"/>
      <c r="OBL91" s="8"/>
      <c r="OBM91" s="8"/>
      <c r="OBN91" s="8"/>
      <c r="OBO91" s="8"/>
      <c r="OBP91" s="8"/>
      <c r="OBQ91" s="8"/>
      <c r="OBR91" s="8"/>
      <c r="OBS91" s="8"/>
      <c r="OBT91" s="8"/>
      <c r="OBU91" s="8"/>
      <c r="OBV91" s="8"/>
      <c r="OBW91" s="8"/>
      <c r="OBX91" s="8"/>
      <c r="OBY91" s="8"/>
      <c r="OBZ91" s="8"/>
      <c r="OCA91" s="8"/>
      <c r="OCB91" s="8"/>
      <c r="OCC91" s="8"/>
      <c r="OCD91" s="8"/>
      <c r="OCE91" s="8"/>
      <c r="OCF91" s="8"/>
      <c r="OCG91" s="8"/>
      <c r="OCH91" s="8"/>
      <c r="OCI91" s="8"/>
      <c r="OCJ91" s="8"/>
      <c r="OCK91" s="8"/>
      <c r="OCL91" s="8"/>
      <c r="OCM91" s="8"/>
      <c r="OCN91" s="8"/>
      <c r="OCO91" s="8"/>
      <c r="OCP91" s="8"/>
      <c r="OCQ91" s="8"/>
      <c r="OCR91" s="8"/>
      <c r="OCS91" s="8"/>
      <c r="OCT91" s="8"/>
      <c r="OCU91" s="8"/>
      <c r="OCV91" s="8"/>
      <c r="OCW91" s="8"/>
      <c r="OCX91" s="8"/>
      <c r="OCY91" s="8"/>
      <c r="OCZ91" s="8"/>
      <c r="ODA91" s="8"/>
      <c r="ODB91" s="8"/>
      <c r="ODC91" s="8"/>
      <c r="ODD91" s="8"/>
      <c r="ODE91" s="8"/>
      <c r="ODF91" s="8"/>
      <c r="ODG91" s="8"/>
      <c r="ODH91" s="8"/>
      <c r="ODI91" s="8"/>
      <c r="ODJ91" s="8"/>
      <c r="ODK91" s="8"/>
      <c r="ODL91" s="8"/>
      <c r="ODM91" s="8"/>
      <c r="ODN91" s="8"/>
      <c r="ODO91" s="8"/>
      <c r="ODP91" s="8"/>
      <c r="ODQ91" s="8"/>
      <c r="ODR91" s="8"/>
      <c r="ODS91" s="8"/>
      <c r="ODT91" s="8"/>
      <c r="ODU91" s="8"/>
      <c r="ODV91" s="8"/>
      <c r="ODW91" s="8"/>
      <c r="ODX91" s="8"/>
      <c r="ODY91" s="8"/>
      <c r="ODZ91" s="8"/>
      <c r="OEA91" s="8"/>
      <c r="OEB91" s="8"/>
      <c r="OEC91" s="8"/>
      <c r="OED91" s="8"/>
      <c r="OEE91" s="8"/>
      <c r="OEF91" s="8"/>
      <c r="OEG91" s="8"/>
      <c r="OEH91" s="8"/>
      <c r="OEI91" s="8"/>
      <c r="OEJ91" s="8"/>
      <c r="OEK91" s="8"/>
      <c r="OEL91" s="8"/>
      <c r="OEM91" s="8"/>
      <c r="OEN91" s="8"/>
      <c r="OEO91" s="8"/>
      <c r="OEP91" s="8"/>
      <c r="OEQ91" s="8"/>
      <c r="OER91" s="8"/>
      <c r="OES91" s="8"/>
      <c r="OET91" s="8"/>
      <c r="OEU91" s="8"/>
      <c r="OEV91" s="8"/>
      <c r="OEW91" s="8"/>
      <c r="OEX91" s="8"/>
      <c r="OEY91" s="8"/>
      <c r="OEZ91" s="8"/>
      <c r="OFA91" s="8"/>
      <c r="OFB91" s="8"/>
      <c r="OFC91" s="8"/>
      <c r="OFD91" s="8"/>
      <c r="OFE91" s="8"/>
      <c r="OFF91" s="8"/>
      <c r="OFG91" s="8"/>
      <c r="OFH91" s="8"/>
      <c r="OFI91" s="8"/>
      <c r="OFJ91" s="8"/>
      <c r="OFK91" s="8"/>
      <c r="OFL91" s="8"/>
      <c r="OFM91" s="8"/>
      <c r="OFN91" s="8"/>
      <c r="OFO91" s="8"/>
      <c r="OFP91" s="8"/>
      <c r="OFQ91" s="8"/>
      <c r="OFR91" s="8"/>
      <c r="OFS91" s="8"/>
      <c r="OFT91" s="8"/>
      <c r="OFU91" s="8"/>
      <c r="OFV91" s="8"/>
      <c r="OFW91" s="8"/>
      <c r="OFX91" s="8"/>
      <c r="OFY91" s="8"/>
      <c r="OFZ91" s="8"/>
      <c r="OGA91" s="8"/>
      <c r="OGB91" s="8"/>
      <c r="OGC91" s="8"/>
      <c r="OGD91" s="8"/>
      <c r="OGE91" s="8"/>
      <c r="OGF91" s="8"/>
      <c r="OGG91" s="8"/>
      <c r="OGH91" s="8"/>
      <c r="OGI91" s="8"/>
      <c r="OGJ91" s="8"/>
      <c r="OGK91" s="8"/>
      <c r="OGL91" s="8"/>
      <c r="OGM91" s="8"/>
      <c r="OGN91" s="8"/>
      <c r="OGO91" s="8"/>
      <c r="OGP91" s="8"/>
      <c r="OGQ91" s="8"/>
      <c r="OGR91" s="8"/>
      <c r="OGS91" s="8"/>
      <c r="OGT91" s="8"/>
      <c r="OGU91" s="8"/>
      <c r="OGV91" s="8"/>
      <c r="OGW91" s="8"/>
      <c r="OGX91" s="8"/>
      <c r="OGY91" s="8"/>
      <c r="OGZ91" s="8"/>
      <c r="OHA91" s="8"/>
      <c r="OHB91" s="8"/>
      <c r="OHC91" s="8"/>
      <c r="OHD91" s="8"/>
      <c r="OHE91" s="8"/>
      <c r="OHF91" s="8"/>
      <c r="OHG91" s="8"/>
      <c r="OHH91" s="8"/>
      <c r="OHI91" s="8"/>
      <c r="OHJ91" s="8"/>
      <c r="OHK91" s="8"/>
      <c r="OHL91" s="8"/>
      <c r="OHM91" s="8"/>
      <c r="OHN91" s="8"/>
      <c r="OHO91" s="8"/>
      <c r="OHP91" s="8"/>
      <c r="OHQ91" s="8"/>
      <c r="OHR91" s="8"/>
      <c r="OHS91" s="8"/>
      <c r="OHT91" s="8"/>
      <c r="OHU91" s="8"/>
      <c r="OHV91" s="8"/>
      <c r="OHW91" s="8"/>
      <c r="OHX91" s="8"/>
      <c r="OHY91" s="8"/>
      <c r="OHZ91" s="8"/>
      <c r="OIA91" s="8"/>
      <c r="OIB91" s="8"/>
      <c r="OIC91" s="8"/>
      <c r="OID91" s="8"/>
      <c r="OIE91" s="8"/>
      <c r="OIF91" s="8"/>
      <c r="OIG91" s="8"/>
      <c r="OIH91" s="8"/>
      <c r="OII91" s="8"/>
      <c r="OIJ91" s="8"/>
      <c r="OIK91" s="8"/>
      <c r="OIL91" s="8"/>
      <c r="OIM91" s="8"/>
      <c r="OIN91" s="8"/>
      <c r="OIO91" s="8"/>
      <c r="OIP91" s="8"/>
      <c r="OIQ91" s="8"/>
      <c r="OIR91" s="8"/>
      <c r="OIS91" s="8"/>
      <c r="OIT91" s="8"/>
      <c r="OIU91" s="8"/>
      <c r="OIV91" s="8"/>
      <c r="OIW91" s="8"/>
      <c r="OIX91" s="8"/>
      <c r="OIY91" s="8"/>
      <c r="OIZ91" s="8"/>
      <c r="OJA91" s="8"/>
      <c r="OJB91" s="8"/>
      <c r="OJC91" s="8"/>
      <c r="OJD91" s="8"/>
      <c r="OJE91" s="8"/>
      <c r="OJF91" s="8"/>
      <c r="OJG91" s="8"/>
      <c r="OJH91" s="8"/>
      <c r="OJI91" s="8"/>
      <c r="OJJ91" s="8"/>
      <c r="OJK91" s="8"/>
      <c r="OJL91" s="8"/>
      <c r="OJM91" s="8"/>
      <c r="OJN91" s="8"/>
      <c r="OJO91" s="8"/>
      <c r="OJP91" s="8"/>
      <c r="OJQ91" s="8"/>
      <c r="OJR91" s="8"/>
      <c r="OJS91" s="8"/>
      <c r="OJT91" s="8"/>
      <c r="OJU91" s="8"/>
      <c r="OJV91" s="8"/>
      <c r="OJW91" s="8"/>
      <c r="OJX91" s="8"/>
      <c r="OJY91" s="8"/>
      <c r="OJZ91" s="8"/>
      <c r="OKA91" s="8"/>
      <c r="OKB91" s="8"/>
      <c r="OKC91" s="8"/>
      <c r="OKD91" s="8"/>
      <c r="OKE91" s="8"/>
      <c r="OKF91" s="8"/>
      <c r="OKG91" s="8"/>
      <c r="OKH91" s="8"/>
      <c r="OKI91" s="8"/>
      <c r="OKJ91" s="8"/>
      <c r="OKK91" s="8"/>
      <c r="OKL91" s="8"/>
      <c r="OKM91" s="8"/>
      <c r="OKN91" s="8"/>
      <c r="OKO91" s="8"/>
      <c r="OKP91" s="8"/>
      <c r="OKQ91" s="8"/>
      <c r="OKR91" s="8"/>
      <c r="OKS91" s="8"/>
      <c r="OKT91" s="8"/>
      <c r="OKU91" s="8"/>
      <c r="OKV91" s="8"/>
      <c r="OKW91" s="8"/>
      <c r="OKX91" s="8"/>
      <c r="OKY91" s="8"/>
      <c r="OKZ91" s="8"/>
      <c r="OLA91" s="8"/>
      <c r="OLB91" s="8"/>
      <c r="OLC91" s="8"/>
      <c r="OLD91" s="8"/>
      <c r="OLE91" s="8"/>
      <c r="OLF91" s="8"/>
      <c r="OLG91" s="8"/>
      <c r="OLH91" s="8"/>
      <c r="OLI91" s="8"/>
      <c r="OLJ91" s="8"/>
      <c r="OLK91" s="8"/>
      <c r="OLL91" s="8"/>
      <c r="OLM91" s="8"/>
      <c r="OLN91" s="8"/>
      <c r="OLO91" s="8"/>
      <c r="OLP91" s="8"/>
      <c r="OLQ91" s="8"/>
      <c r="OLR91" s="8"/>
      <c r="OLS91" s="8"/>
      <c r="OLT91" s="8"/>
      <c r="OLU91" s="8"/>
      <c r="OLV91" s="8"/>
      <c r="OLW91" s="8"/>
      <c r="OLX91" s="8"/>
      <c r="OLY91" s="8"/>
      <c r="OLZ91" s="8"/>
      <c r="OMA91" s="8"/>
      <c r="OMB91" s="8"/>
      <c r="OMC91" s="8"/>
      <c r="OMD91" s="8"/>
      <c r="OME91" s="8"/>
      <c r="OMF91" s="8"/>
      <c r="OMG91" s="8"/>
      <c r="OMH91" s="8"/>
      <c r="OMI91" s="8"/>
      <c r="OMJ91" s="8"/>
      <c r="OMK91" s="8"/>
      <c r="OML91" s="8"/>
      <c r="OMM91" s="8"/>
      <c r="OMN91" s="8"/>
      <c r="OMO91" s="8"/>
      <c r="OMP91" s="8"/>
      <c r="OMQ91" s="8"/>
      <c r="OMR91" s="8"/>
      <c r="OMS91" s="8"/>
      <c r="OMT91" s="8"/>
      <c r="OMU91" s="8"/>
      <c r="OMV91" s="8"/>
      <c r="OMW91" s="8"/>
      <c r="OMX91" s="8"/>
      <c r="OMY91" s="8"/>
      <c r="OMZ91" s="8"/>
      <c r="ONA91" s="8"/>
      <c r="ONB91" s="8"/>
      <c r="ONC91" s="8"/>
      <c r="OND91" s="8"/>
      <c r="ONE91" s="8"/>
      <c r="ONF91" s="8"/>
      <c r="ONG91" s="8"/>
      <c r="ONH91" s="8"/>
      <c r="ONI91" s="8"/>
      <c r="ONJ91" s="8"/>
      <c r="ONK91" s="8"/>
      <c r="ONL91" s="8"/>
      <c r="ONM91" s="8"/>
      <c r="ONN91" s="8"/>
      <c r="ONO91" s="8"/>
      <c r="ONP91" s="8"/>
      <c r="ONQ91" s="8"/>
      <c r="ONR91" s="8"/>
      <c r="ONS91" s="8"/>
      <c r="ONT91" s="8"/>
      <c r="ONU91" s="8"/>
      <c r="ONV91" s="8"/>
      <c r="ONW91" s="8"/>
      <c r="ONX91" s="8"/>
      <c r="ONY91" s="8"/>
      <c r="ONZ91" s="8"/>
      <c r="OOA91" s="8"/>
      <c r="OOB91" s="8"/>
      <c r="OOC91" s="8"/>
      <c r="OOD91" s="8"/>
      <c r="OOE91" s="8"/>
      <c r="OOF91" s="8"/>
      <c r="OOG91" s="8"/>
      <c r="OOH91" s="8"/>
      <c r="OOI91" s="8"/>
      <c r="OOJ91" s="8"/>
      <c r="OOK91" s="8"/>
      <c r="OOL91" s="8"/>
      <c r="OOM91" s="8"/>
      <c r="OON91" s="8"/>
      <c r="OOO91" s="8"/>
      <c r="OOP91" s="8"/>
      <c r="OOQ91" s="8"/>
      <c r="OOR91" s="8"/>
      <c r="OOS91" s="8"/>
      <c r="OOT91" s="8"/>
      <c r="OOU91" s="8"/>
      <c r="OOV91" s="8"/>
      <c r="OOW91" s="8"/>
      <c r="OOX91" s="8"/>
      <c r="OOY91" s="8"/>
      <c r="OOZ91" s="8"/>
      <c r="OPA91" s="8"/>
      <c r="OPB91" s="8"/>
      <c r="OPC91" s="8"/>
      <c r="OPD91" s="8"/>
      <c r="OPE91" s="8"/>
      <c r="OPF91" s="8"/>
      <c r="OPG91" s="8"/>
      <c r="OPH91" s="8"/>
      <c r="OPI91" s="8"/>
      <c r="OPJ91" s="8"/>
      <c r="OPK91" s="8"/>
      <c r="OPL91" s="8"/>
      <c r="OPM91" s="8"/>
      <c r="OPN91" s="8"/>
      <c r="OPO91" s="8"/>
      <c r="OPP91" s="8"/>
      <c r="OPQ91" s="8"/>
      <c r="OPR91" s="8"/>
      <c r="OPS91" s="8"/>
      <c r="OPT91" s="8"/>
      <c r="OPU91" s="8"/>
      <c r="OPV91" s="8"/>
      <c r="OPW91" s="8"/>
      <c r="OPX91" s="8"/>
      <c r="OPY91" s="8"/>
      <c r="OPZ91" s="8"/>
      <c r="OQA91" s="8"/>
      <c r="OQB91" s="8"/>
      <c r="OQC91" s="8"/>
      <c r="OQD91" s="8"/>
      <c r="OQE91" s="8"/>
      <c r="OQF91" s="8"/>
      <c r="OQG91" s="8"/>
      <c r="OQH91" s="8"/>
      <c r="OQI91" s="8"/>
      <c r="OQJ91" s="8"/>
      <c r="OQK91" s="8"/>
      <c r="OQL91" s="8"/>
      <c r="OQM91" s="8"/>
      <c r="OQN91" s="8"/>
      <c r="OQO91" s="8"/>
      <c r="OQP91" s="8"/>
      <c r="OQQ91" s="8"/>
      <c r="OQR91" s="8"/>
      <c r="OQS91" s="8"/>
      <c r="OQT91" s="8"/>
      <c r="OQU91" s="8"/>
      <c r="OQV91" s="8"/>
      <c r="OQW91" s="8"/>
      <c r="OQX91" s="8"/>
      <c r="OQY91" s="8"/>
      <c r="OQZ91" s="8"/>
      <c r="ORA91" s="8"/>
      <c r="ORB91" s="8"/>
      <c r="ORC91" s="8"/>
      <c r="ORD91" s="8"/>
      <c r="ORE91" s="8"/>
      <c r="ORF91" s="8"/>
      <c r="ORG91" s="8"/>
      <c r="ORH91" s="8"/>
      <c r="ORI91" s="8"/>
      <c r="ORJ91" s="8"/>
      <c r="ORK91" s="8"/>
      <c r="ORL91" s="8"/>
      <c r="ORM91" s="8"/>
      <c r="ORN91" s="8"/>
      <c r="ORO91" s="8"/>
      <c r="ORP91" s="8"/>
      <c r="ORQ91" s="8"/>
      <c r="ORR91" s="8"/>
      <c r="ORS91" s="8"/>
      <c r="ORT91" s="8"/>
      <c r="ORU91" s="8"/>
      <c r="ORV91" s="8"/>
      <c r="ORW91" s="8"/>
      <c r="ORX91" s="8"/>
      <c r="ORY91" s="8"/>
      <c r="ORZ91" s="8"/>
      <c r="OSA91" s="8"/>
      <c r="OSB91" s="8"/>
      <c r="OSC91" s="8"/>
      <c r="OSD91" s="8"/>
      <c r="OSE91" s="8"/>
      <c r="OSF91" s="8"/>
      <c r="OSG91" s="8"/>
      <c r="OSH91" s="8"/>
      <c r="OSI91" s="8"/>
      <c r="OSJ91" s="8"/>
      <c r="OSK91" s="8"/>
      <c r="OSL91" s="8"/>
      <c r="OSM91" s="8"/>
      <c r="OSN91" s="8"/>
      <c r="OSO91" s="8"/>
      <c r="OSP91" s="8"/>
      <c r="OSQ91" s="8"/>
      <c r="OSR91" s="8"/>
      <c r="OSS91" s="8"/>
      <c r="OST91" s="8"/>
      <c r="OSU91" s="8"/>
      <c r="OSV91" s="8"/>
      <c r="OSW91" s="8"/>
      <c r="OSX91" s="8"/>
      <c r="OSY91" s="8"/>
      <c r="OSZ91" s="8"/>
      <c r="OTA91" s="8"/>
      <c r="OTB91" s="8"/>
      <c r="OTC91" s="8"/>
      <c r="OTD91" s="8"/>
      <c r="OTE91" s="8"/>
      <c r="OTF91" s="8"/>
      <c r="OTG91" s="8"/>
      <c r="OTH91" s="8"/>
      <c r="OTI91" s="8"/>
      <c r="OTJ91" s="8"/>
      <c r="OTK91" s="8"/>
      <c r="OTL91" s="8"/>
      <c r="OTM91" s="8"/>
      <c r="OTN91" s="8"/>
      <c r="OTO91" s="8"/>
      <c r="OTP91" s="8"/>
      <c r="OTQ91" s="8"/>
      <c r="OTR91" s="8"/>
      <c r="OTS91" s="8"/>
      <c r="OTT91" s="8"/>
      <c r="OTU91" s="8"/>
      <c r="OTV91" s="8"/>
      <c r="OTW91" s="8"/>
      <c r="OTX91" s="8"/>
      <c r="OTY91" s="8"/>
      <c r="OTZ91" s="8"/>
      <c r="OUA91" s="8"/>
      <c r="OUB91" s="8"/>
      <c r="OUC91" s="8"/>
      <c r="OUD91" s="8"/>
      <c r="OUE91" s="8"/>
      <c r="OUF91" s="8"/>
      <c r="OUG91" s="8"/>
      <c r="OUH91" s="8"/>
      <c r="OUI91" s="8"/>
      <c r="OUJ91" s="8"/>
      <c r="OUK91" s="8"/>
      <c r="OUL91" s="8"/>
      <c r="OUM91" s="8"/>
      <c r="OUN91" s="8"/>
      <c r="OUO91" s="8"/>
      <c r="OUP91" s="8"/>
      <c r="OUQ91" s="8"/>
      <c r="OUR91" s="8"/>
      <c r="OUS91" s="8"/>
      <c r="OUT91" s="8"/>
      <c r="OUU91" s="8"/>
      <c r="OUV91" s="8"/>
      <c r="OUW91" s="8"/>
      <c r="OUX91" s="8"/>
      <c r="OUY91" s="8"/>
      <c r="OUZ91" s="8"/>
      <c r="OVA91" s="8"/>
      <c r="OVB91" s="8"/>
      <c r="OVC91" s="8"/>
      <c r="OVD91" s="8"/>
      <c r="OVE91" s="8"/>
      <c r="OVF91" s="8"/>
      <c r="OVG91" s="8"/>
      <c r="OVH91" s="8"/>
      <c r="OVI91" s="8"/>
      <c r="OVJ91" s="8"/>
      <c r="OVK91" s="8"/>
      <c r="OVL91" s="8"/>
      <c r="OVM91" s="8"/>
      <c r="OVN91" s="8"/>
      <c r="OVO91" s="8"/>
      <c r="OVP91" s="8"/>
      <c r="OVQ91" s="8"/>
      <c r="OVR91" s="8"/>
      <c r="OVS91" s="8"/>
      <c r="OVT91" s="8"/>
      <c r="OVU91" s="8"/>
      <c r="OVV91" s="8"/>
      <c r="OVW91" s="8"/>
      <c r="OVX91" s="8"/>
      <c r="OVY91" s="8"/>
      <c r="OVZ91" s="8"/>
      <c r="OWA91" s="8"/>
      <c r="OWB91" s="8"/>
      <c r="OWC91" s="8"/>
      <c r="OWD91" s="8"/>
      <c r="OWE91" s="8"/>
      <c r="OWF91" s="8"/>
      <c r="OWG91" s="8"/>
      <c r="OWH91" s="8"/>
      <c r="OWI91" s="8"/>
      <c r="OWJ91" s="8"/>
      <c r="OWK91" s="8"/>
      <c r="OWL91" s="8"/>
      <c r="OWM91" s="8"/>
      <c r="OWN91" s="8"/>
      <c r="OWO91" s="8"/>
      <c r="OWP91" s="8"/>
      <c r="OWQ91" s="8"/>
      <c r="OWR91" s="8"/>
      <c r="OWS91" s="8"/>
      <c r="OWT91" s="8"/>
      <c r="OWU91" s="8"/>
      <c r="OWV91" s="8"/>
      <c r="OWW91" s="8"/>
      <c r="OWX91" s="8"/>
      <c r="OWY91" s="8"/>
      <c r="OWZ91" s="8"/>
      <c r="OXA91" s="8"/>
      <c r="OXB91" s="8"/>
      <c r="OXC91" s="8"/>
      <c r="OXD91" s="8"/>
      <c r="OXE91" s="8"/>
      <c r="OXF91" s="8"/>
      <c r="OXG91" s="8"/>
      <c r="OXH91" s="8"/>
      <c r="OXI91" s="8"/>
      <c r="OXJ91" s="8"/>
      <c r="OXK91" s="8"/>
      <c r="OXL91" s="8"/>
      <c r="OXM91" s="8"/>
      <c r="OXN91" s="8"/>
      <c r="OXO91" s="8"/>
      <c r="OXP91" s="8"/>
      <c r="OXQ91" s="8"/>
      <c r="OXR91" s="8"/>
      <c r="OXS91" s="8"/>
      <c r="OXT91" s="8"/>
      <c r="OXU91" s="8"/>
      <c r="OXV91" s="8"/>
      <c r="OXW91" s="8"/>
      <c r="OXX91" s="8"/>
      <c r="OXY91" s="8"/>
      <c r="OXZ91" s="8"/>
      <c r="OYA91" s="8"/>
      <c r="OYB91" s="8"/>
      <c r="OYC91" s="8"/>
      <c r="OYD91" s="8"/>
      <c r="OYE91" s="8"/>
      <c r="OYF91" s="8"/>
      <c r="OYG91" s="8"/>
      <c r="OYH91" s="8"/>
      <c r="OYI91" s="8"/>
      <c r="OYJ91" s="8"/>
      <c r="OYK91" s="8"/>
      <c r="OYL91" s="8"/>
      <c r="OYM91" s="8"/>
      <c r="OYN91" s="8"/>
      <c r="OYO91" s="8"/>
      <c r="OYP91" s="8"/>
      <c r="OYQ91" s="8"/>
      <c r="OYR91" s="8"/>
      <c r="OYS91" s="8"/>
      <c r="OYT91" s="8"/>
      <c r="OYU91" s="8"/>
      <c r="OYV91" s="8"/>
      <c r="OYW91" s="8"/>
      <c r="OYX91" s="8"/>
      <c r="OYY91" s="8"/>
      <c r="OYZ91" s="8"/>
      <c r="OZA91" s="8"/>
      <c r="OZB91" s="8"/>
      <c r="OZC91" s="8"/>
      <c r="OZD91" s="8"/>
      <c r="OZE91" s="8"/>
      <c r="OZF91" s="8"/>
      <c r="OZG91" s="8"/>
      <c r="OZH91" s="8"/>
      <c r="OZI91" s="8"/>
      <c r="OZJ91" s="8"/>
      <c r="OZK91" s="8"/>
      <c r="OZL91" s="8"/>
      <c r="OZM91" s="8"/>
      <c r="OZN91" s="8"/>
      <c r="OZO91" s="8"/>
      <c r="OZP91" s="8"/>
      <c r="OZQ91" s="8"/>
      <c r="OZR91" s="8"/>
      <c r="OZS91" s="8"/>
      <c r="OZT91" s="8"/>
      <c r="OZU91" s="8"/>
      <c r="OZV91" s="8"/>
      <c r="OZW91" s="8"/>
      <c r="OZX91" s="8"/>
      <c r="OZY91" s="8"/>
      <c r="OZZ91" s="8"/>
      <c r="PAA91" s="8"/>
      <c r="PAB91" s="8"/>
      <c r="PAC91" s="8"/>
      <c r="PAD91" s="8"/>
      <c r="PAE91" s="8"/>
      <c r="PAF91" s="8"/>
      <c r="PAG91" s="8"/>
      <c r="PAH91" s="8"/>
      <c r="PAI91" s="8"/>
      <c r="PAJ91" s="8"/>
      <c r="PAK91" s="8"/>
      <c r="PAL91" s="8"/>
      <c r="PAM91" s="8"/>
      <c r="PAN91" s="8"/>
      <c r="PAO91" s="8"/>
      <c r="PAP91" s="8"/>
      <c r="PAQ91" s="8"/>
      <c r="PAR91" s="8"/>
      <c r="PAS91" s="8"/>
      <c r="PAT91" s="8"/>
      <c r="PAU91" s="8"/>
      <c r="PAV91" s="8"/>
      <c r="PAW91" s="8"/>
      <c r="PAX91" s="8"/>
      <c r="PAY91" s="8"/>
      <c r="PAZ91" s="8"/>
      <c r="PBA91" s="8"/>
      <c r="PBB91" s="8"/>
      <c r="PBC91" s="8"/>
      <c r="PBD91" s="8"/>
      <c r="PBE91" s="8"/>
      <c r="PBF91" s="8"/>
      <c r="PBG91" s="8"/>
      <c r="PBH91" s="8"/>
      <c r="PBI91" s="8"/>
      <c r="PBJ91" s="8"/>
      <c r="PBK91" s="8"/>
      <c r="PBL91" s="8"/>
      <c r="PBM91" s="8"/>
      <c r="PBN91" s="8"/>
      <c r="PBO91" s="8"/>
      <c r="PBP91" s="8"/>
      <c r="PBQ91" s="8"/>
      <c r="PBR91" s="8"/>
      <c r="PBS91" s="8"/>
      <c r="PBT91" s="8"/>
      <c r="PBU91" s="8"/>
      <c r="PBV91" s="8"/>
      <c r="PBW91" s="8"/>
      <c r="PBX91" s="8"/>
      <c r="PBY91" s="8"/>
      <c r="PBZ91" s="8"/>
      <c r="PCA91" s="8"/>
      <c r="PCB91" s="8"/>
      <c r="PCC91" s="8"/>
      <c r="PCD91" s="8"/>
      <c r="PCE91" s="8"/>
      <c r="PCF91" s="8"/>
      <c r="PCG91" s="8"/>
      <c r="PCH91" s="8"/>
      <c r="PCI91" s="8"/>
      <c r="PCJ91" s="8"/>
      <c r="PCK91" s="8"/>
      <c r="PCL91" s="8"/>
      <c r="PCM91" s="8"/>
      <c r="PCN91" s="8"/>
      <c r="PCO91" s="8"/>
      <c r="PCP91" s="8"/>
      <c r="PCQ91" s="8"/>
      <c r="PCR91" s="8"/>
      <c r="PCS91" s="8"/>
      <c r="PCT91" s="8"/>
      <c r="PCU91" s="8"/>
      <c r="PCV91" s="8"/>
      <c r="PCW91" s="8"/>
      <c r="PCX91" s="8"/>
      <c r="PCY91" s="8"/>
      <c r="PCZ91" s="8"/>
      <c r="PDA91" s="8"/>
      <c r="PDB91" s="8"/>
      <c r="PDC91" s="8"/>
      <c r="PDD91" s="8"/>
      <c r="PDE91" s="8"/>
      <c r="PDF91" s="8"/>
      <c r="PDG91" s="8"/>
      <c r="PDH91" s="8"/>
      <c r="PDI91" s="8"/>
      <c r="PDJ91" s="8"/>
      <c r="PDK91" s="8"/>
      <c r="PDL91" s="8"/>
      <c r="PDM91" s="8"/>
      <c r="PDN91" s="8"/>
      <c r="PDO91" s="8"/>
      <c r="PDP91" s="8"/>
      <c r="PDQ91" s="8"/>
      <c r="PDR91" s="8"/>
      <c r="PDS91" s="8"/>
      <c r="PDT91" s="8"/>
      <c r="PDU91" s="8"/>
      <c r="PDV91" s="8"/>
      <c r="PDW91" s="8"/>
      <c r="PDX91" s="8"/>
      <c r="PDY91" s="8"/>
      <c r="PDZ91" s="8"/>
      <c r="PEA91" s="8"/>
      <c r="PEB91" s="8"/>
      <c r="PEC91" s="8"/>
      <c r="PED91" s="8"/>
      <c r="PEE91" s="8"/>
      <c r="PEF91" s="8"/>
      <c r="PEG91" s="8"/>
      <c r="PEH91" s="8"/>
      <c r="PEI91" s="8"/>
      <c r="PEJ91" s="8"/>
      <c r="PEK91" s="8"/>
      <c r="PEL91" s="8"/>
      <c r="PEM91" s="8"/>
      <c r="PEN91" s="8"/>
      <c r="PEO91" s="8"/>
      <c r="PEP91" s="8"/>
      <c r="PEQ91" s="8"/>
      <c r="PER91" s="8"/>
      <c r="PES91" s="8"/>
      <c r="PET91" s="8"/>
      <c r="PEU91" s="8"/>
      <c r="PEV91" s="8"/>
      <c r="PEW91" s="8"/>
      <c r="PEX91" s="8"/>
      <c r="PEY91" s="8"/>
      <c r="PEZ91" s="8"/>
      <c r="PFA91" s="8"/>
      <c r="PFB91" s="8"/>
      <c r="PFC91" s="8"/>
      <c r="PFD91" s="8"/>
      <c r="PFE91" s="8"/>
      <c r="PFF91" s="8"/>
      <c r="PFG91" s="8"/>
      <c r="PFH91" s="8"/>
      <c r="PFI91" s="8"/>
      <c r="PFJ91" s="8"/>
      <c r="PFK91" s="8"/>
      <c r="PFL91" s="8"/>
      <c r="PFM91" s="8"/>
      <c r="PFN91" s="8"/>
      <c r="PFO91" s="8"/>
      <c r="PFP91" s="8"/>
      <c r="PFQ91" s="8"/>
      <c r="PFR91" s="8"/>
      <c r="PFS91" s="8"/>
      <c r="PFT91" s="8"/>
      <c r="PFU91" s="8"/>
      <c r="PFV91" s="8"/>
      <c r="PFW91" s="8"/>
      <c r="PFX91" s="8"/>
      <c r="PFY91" s="8"/>
      <c r="PFZ91" s="8"/>
      <c r="PGA91" s="8"/>
      <c r="PGB91" s="8"/>
      <c r="PGC91" s="8"/>
      <c r="PGD91" s="8"/>
      <c r="PGE91" s="8"/>
      <c r="PGF91" s="8"/>
      <c r="PGG91" s="8"/>
      <c r="PGH91" s="8"/>
      <c r="PGI91" s="8"/>
      <c r="PGJ91" s="8"/>
      <c r="PGK91" s="8"/>
      <c r="PGL91" s="8"/>
      <c r="PGM91" s="8"/>
      <c r="PGN91" s="8"/>
      <c r="PGO91" s="8"/>
      <c r="PGP91" s="8"/>
      <c r="PGQ91" s="8"/>
      <c r="PGR91" s="8"/>
      <c r="PGS91" s="8"/>
      <c r="PGT91" s="8"/>
      <c r="PGU91" s="8"/>
      <c r="PGV91" s="8"/>
      <c r="PGW91" s="8"/>
      <c r="PGX91" s="8"/>
      <c r="PGY91" s="8"/>
      <c r="PGZ91" s="8"/>
      <c r="PHA91" s="8"/>
      <c r="PHB91" s="8"/>
      <c r="PHC91" s="8"/>
      <c r="PHD91" s="8"/>
      <c r="PHE91" s="8"/>
      <c r="PHF91" s="8"/>
      <c r="PHG91" s="8"/>
      <c r="PHH91" s="8"/>
      <c r="PHI91" s="8"/>
      <c r="PHJ91" s="8"/>
      <c r="PHK91" s="8"/>
      <c r="PHL91" s="8"/>
      <c r="PHM91" s="8"/>
      <c r="PHN91" s="8"/>
      <c r="PHO91" s="8"/>
      <c r="PHP91" s="8"/>
      <c r="PHQ91" s="8"/>
      <c r="PHR91" s="8"/>
      <c r="PHS91" s="8"/>
      <c r="PHT91" s="8"/>
      <c r="PHU91" s="8"/>
      <c r="PHV91" s="8"/>
      <c r="PHW91" s="8"/>
      <c r="PHX91" s="8"/>
      <c r="PHY91" s="8"/>
      <c r="PHZ91" s="8"/>
      <c r="PIA91" s="8"/>
      <c r="PIB91" s="8"/>
      <c r="PIC91" s="8"/>
      <c r="PID91" s="8"/>
      <c r="PIE91" s="8"/>
      <c r="PIF91" s="8"/>
      <c r="PIG91" s="8"/>
      <c r="PIH91" s="8"/>
      <c r="PII91" s="8"/>
      <c r="PIJ91" s="8"/>
      <c r="PIK91" s="8"/>
      <c r="PIL91" s="8"/>
      <c r="PIM91" s="8"/>
      <c r="PIN91" s="8"/>
      <c r="PIO91" s="8"/>
      <c r="PIP91" s="8"/>
      <c r="PIQ91" s="8"/>
      <c r="PIR91" s="8"/>
      <c r="PIS91" s="8"/>
      <c r="PIT91" s="8"/>
      <c r="PIU91" s="8"/>
      <c r="PIV91" s="8"/>
      <c r="PIW91" s="8"/>
      <c r="PIX91" s="8"/>
      <c r="PIY91" s="8"/>
      <c r="PIZ91" s="8"/>
      <c r="PJA91" s="8"/>
      <c r="PJB91" s="8"/>
      <c r="PJC91" s="8"/>
      <c r="PJD91" s="8"/>
      <c r="PJE91" s="8"/>
      <c r="PJF91" s="8"/>
      <c r="PJG91" s="8"/>
      <c r="PJH91" s="8"/>
      <c r="PJI91" s="8"/>
      <c r="PJJ91" s="8"/>
      <c r="PJK91" s="8"/>
      <c r="PJL91" s="8"/>
      <c r="PJM91" s="8"/>
      <c r="PJN91" s="8"/>
      <c r="PJO91" s="8"/>
      <c r="PJP91" s="8"/>
      <c r="PJQ91" s="8"/>
      <c r="PJR91" s="8"/>
      <c r="PJS91" s="8"/>
      <c r="PJT91" s="8"/>
      <c r="PJU91" s="8"/>
      <c r="PJV91" s="8"/>
      <c r="PJW91" s="8"/>
      <c r="PJX91" s="8"/>
      <c r="PJY91" s="8"/>
      <c r="PJZ91" s="8"/>
      <c r="PKA91" s="8"/>
      <c r="PKB91" s="8"/>
      <c r="PKC91" s="8"/>
      <c r="PKD91" s="8"/>
      <c r="PKE91" s="8"/>
      <c r="PKF91" s="8"/>
      <c r="PKG91" s="8"/>
      <c r="PKH91" s="8"/>
      <c r="PKI91" s="8"/>
      <c r="PKJ91" s="8"/>
      <c r="PKK91" s="8"/>
      <c r="PKL91" s="8"/>
      <c r="PKM91" s="8"/>
      <c r="PKN91" s="8"/>
      <c r="PKO91" s="8"/>
      <c r="PKP91" s="8"/>
      <c r="PKQ91" s="8"/>
      <c r="PKR91" s="8"/>
      <c r="PKS91" s="8"/>
      <c r="PKT91" s="8"/>
      <c r="PKU91" s="8"/>
      <c r="PKV91" s="8"/>
      <c r="PKW91" s="8"/>
      <c r="PKX91" s="8"/>
      <c r="PKY91" s="8"/>
      <c r="PKZ91" s="8"/>
      <c r="PLA91" s="8"/>
      <c r="PLB91" s="8"/>
      <c r="PLC91" s="8"/>
      <c r="PLD91" s="8"/>
      <c r="PLE91" s="8"/>
      <c r="PLF91" s="8"/>
      <c r="PLG91" s="8"/>
      <c r="PLH91" s="8"/>
      <c r="PLI91" s="8"/>
      <c r="PLJ91" s="8"/>
      <c r="PLK91" s="8"/>
      <c r="PLL91" s="8"/>
      <c r="PLM91" s="8"/>
      <c r="PLN91" s="8"/>
      <c r="PLO91" s="8"/>
      <c r="PLP91" s="8"/>
      <c r="PLQ91" s="8"/>
      <c r="PLR91" s="8"/>
      <c r="PLS91" s="8"/>
      <c r="PLT91" s="8"/>
      <c r="PLU91" s="8"/>
      <c r="PLV91" s="8"/>
      <c r="PLW91" s="8"/>
      <c r="PLX91" s="8"/>
      <c r="PLY91" s="8"/>
      <c r="PLZ91" s="8"/>
      <c r="PMA91" s="8"/>
      <c r="PMB91" s="8"/>
      <c r="PMC91" s="8"/>
      <c r="PMD91" s="8"/>
      <c r="PME91" s="8"/>
      <c r="PMF91" s="8"/>
      <c r="PMG91" s="8"/>
      <c r="PMH91" s="8"/>
      <c r="PMI91" s="8"/>
      <c r="PMJ91" s="8"/>
      <c r="PMK91" s="8"/>
      <c r="PML91" s="8"/>
      <c r="PMM91" s="8"/>
      <c r="PMN91" s="8"/>
      <c r="PMO91" s="8"/>
      <c r="PMP91" s="8"/>
      <c r="PMQ91" s="8"/>
      <c r="PMR91" s="8"/>
      <c r="PMS91" s="8"/>
      <c r="PMT91" s="8"/>
      <c r="PMU91" s="8"/>
      <c r="PMV91" s="8"/>
      <c r="PMW91" s="8"/>
      <c r="PMX91" s="8"/>
      <c r="PMY91" s="8"/>
      <c r="PMZ91" s="8"/>
      <c r="PNA91" s="8"/>
      <c r="PNB91" s="8"/>
      <c r="PNC91" s="8"/>
      <c r="PND91" s="8"/>
      <c r="PNE91" s="8"/>
      <c r="PNF91" s="8"/>
      <c r="PNG91" s="8"/>
      <c r="PNH91" s="8"/>
      <c r="PNI91" s="8"/>
      <c r="PNJ91" s="8"/>
      <c r="PNK91" s="8"/>
      <c r="PNL91" s="8"/>
      <c r="PNM91" s="8"/>
      <c r="PNN91" s="8"/>
      <c r="PNO91" s="8"/>
      <c r="PNP91" s="8"/>
      <c r="PNQ91" s="8"/>
      <c r="PNR91" s="8"/>
      <c r="PNS91" s="8"/>
      <c r="PNT91" s="8"/>
      <c r="PNU91" s="8"/>
      <c r="PNV91" s="8"/>
      <c r="PNW91" s="8"/>
      <c r="PNX91" s="8"/>
      <c r="PNY91" s="8"/>
      <c r="PNZ91" s="8"/>
      <c r="POA91" s="8"/>
      <c r="POB91" s="8"/>
      <c r="POC91" s="8"/>
      <c r="POD91" s="8"/>
      <c r="POE91" s="8"/>
      <c r="POF91" s="8"/>
      <c r="POG91" s="8"/>
      <c r="POH91" s="8"/>
      <c r="POI91" s="8"/>
      <c r="POJ91" s="8"/>
      <c r="POK91" s="8"/>
      <c r="POL91" s="8"/>
      <c r="POM91" s="8"/>
      <c r="PON91" s="8"/>
      <c r="POO91" s="8"/>
      <c r="POP91" s="8"/>
      <c r="POQ91" s="8"/>
      <c r="POR91" s="8"/>
      <c r="POS91" s="8"/>
      <c r="POT91" s="8"/>
      <c r="POU91" s="8"/>
      <c r="POV91" s="8"/>
      <c r="POW91" s="8"/>
      <c r="POX91" s="8"/>
      <c r="POY91" s="8"/>
      <c r="POZ91" s="8"/>
      <c r="PPA91" s="8"/>
      <c r="PPB91" s="8"/>
      <c r="PPC91" s="8"/>
      <c r="PPD91" s="8"/>
      <c r="PPE91" s="8"/>
      <c r="PPF91" s="8"/>
      <c r="PPG91" s="8"/>
      <c r="PPH91" s="8"/>
      <c r="PPI91" s="8"/>
      <c r="PPJ91" s="8"/>
      <c r="PPK91" s="8"/>
      <c r="PPL91" s="8"/>
      <c r="PPM91" s="8"/>
      <c r="PPN91" s="8"/>
      <c r="PPO91" s="8"/>
      <c r="PPP91" s="8"/>
      <c r="PPQ91" s="8"/>
      <c r="PPR91" s="8"/>
      <c r="PPS91" s="8"/>
      <c r="PPT91" s="8"/>
      <c r="PPU91" s="8"/>
      <c r="PPV91" s="8"/>
      <c r="PPW91" s="8"/>
      <c r="PPX91" s="8"/>
      <c r="PPY91" s="8"/>
      <c r="PPZ91" s="8"/>
      <c r="PQA91" s="8"/>
      <c r="PQB91" s="8"/>
      <c r="PQC91" s="8"/>
      <c r="PQD91" s="8"/>
      <c r="PQE91" s="8"/>
      <c r="PQF91" s="8"/>
      <c r="PQG91" s="8"/>
      <c r="PQH91" s="8"/>
      <c r="PQI91" s="8"/>
      <c r="PQJ91" s="8"/>
      <c r="PQK91" s="8"/>
      <c r="PQL91" s="8"/>
      <c r="PQM91" s="8"/>
      <c r="PQN91" s="8"/>
      <c r="PQO91" s="8"/>
      <c r="PQP91" s="8"/>
      <c r="PQQ91" s="8"/>
      <c r="PQR91" s="8"/>
      <c r="PQS91" s="8"/>
      <c r="PQT91" s="8"/>
      <c r="PQU91" s="8"/>
      <c r="PQV91" s="8"/>
      <c r="PQW91" s="8"/>
      <c r="PQX91" s="8"/>
      <c r="PQY91" s="8"/>
      <c r="PQZ91" s="8"/>
      <c r="PRA91" s="8"/>
      <c r="PRB91" s="8"/>
      <c r="PRC91" s="8"/>
      <c r="PRD91" s="8"/>
      <c r="PRE91" s="8"/>
      <c r="PRF91" s="8"/>
      <c r="PRG91" s="8"/>
      <c r="PRH91" s="8"/>
      <c r="PRI91" s="8"/>
      <c r="PRJ91" s="8"/>
      <c r="PRK91" s="8"/>
      <c r="PRL91" s="8"/>
      <c r="PRM91" s="8"/>
      <c r="PRN91" s="8"/>
      <c r="PRO91" s="8"/>
      <c r="PRP91" s="8"/>
      <c r="PRQ91" s="8"/>
      <c r="PRR91" s="8"/>
      <c r="PRS91" s="8"/>
      <c r="PRT91" s="8"/>
      <c r="PRU91" s="8"/>
      <c r="PRV91" s="8"/>
      <c r="PRW91" s="8"/>
      <c r="PRX91" s="8"/>
      <c r="PRY91" s="8"/>
      <c r="PRZ91" s="8"/>
      <c r="PSA91" s="8"/>
      <c r="PSB91" s="8"/>
      <c r="PSC91" s="8"/>
      <c r="PSD91" s="8"/>
      <c r="PSE91" s="8"/>
      <c r="PSF91" s="8"/>
      <c r="PSG91" s="8"/>
      <c r="PSH91" s="8"/>
      <c r="PSI91" s="8"/>
      <c r="PSJ91" s="8"/>
      <c r="PSK91" s="8"/>
      <c r="PSL91" s="8"/>
      <c r="PSM91" s="8"/>
      <c r="PSN91" s="8"/>
      <c r="PSO91" s="8"/>
      <c r="PSP91" s="8"/>
      <c r="PSQ91" s="8"/>
      <c r="PSR91" s="8"/>
      <c r="PSS91" s="8"/>
      <c r="PST91" s="8"/>
      <c r="PSU91" s="8"/>
      <c r="PSV91" s="8"/>
      <c r="PSW91" s="8"/>
      <c r="PSX91" s="8"/>
      <c r="PSY91" s="8"/>
      <c r="PSZ91" s="8"/>
      <c r="PTA91" s="8"/>
      <c r="PTB91" s="8"/>
      <c r="PTC91" s="8"/>
      <c r="PTD91" s="8"/>
      <c r="PTE91" s="8"/>
      <c r="PTF91" s="8"/>
      <c r="PTG91" s="8"/>
      <c r="PTH91" s="8"/>
      <c r="PTI91" s="8"/>
      <c r="PTJ91" s="8"/>
      <c r="PTK91" s="8"/>
      <c r="PTL91" s="8"/>
      <c r="PTM91" s="8"/>
      <c r="PTN91" s="8"/>
      <c r="PTO91" s="8"/>
      <c r="PTP91" s="8"/>
      <c r="PTQ91" s="8"/>
      <c r="PTR91" s="8"/>
      <c r="PTS91" s="8"/>
      <c r="PTT91" s="8"/>
      <c r="PTU91" s="8"/>
      <c r="PTV91" s="8"/>
      <c r="PTW91" s="8"/>
      <c r="PTX91" s="8"/>
      <c r="PTY91" s="8"/>
      <c r="PTZ91" s="8"/>
      <c r="PUA91" s="8"/>
      <c r="PUB91" s="8"/>
      <c r="PUC91" s="8"/>
      <c r="PUD91" s="8"/>
      <c r="PUE91" s="8"/>
      <c r="PUF91" s="8"/>
      <c r="PUG91" s="8"/>
      <c r="PUH91" s="8"/>
      <c r="PUI91" s="8"/>
      <c r="PUJ91" s="8"/>
      <c r="PUK91" s="8"/>
      <c r="PUL91" s="8"/>
      <c r="PUM91" s="8"/>
      <c r="PUN91" s="8"/>
      <c r="PUO91" s="8"/>
      <c r="PUP91" s="8"/>
      <c r="PUQ91" s="8"/>
      <c r="PUR91" s="8"/>
      <c r="PUS91" s="8"/>
      <c r="PUT91" s="8"/>
      <c r="PUU91" s="8"/>
      <c r="PUV91" s="8"/>
      <c r="PUW91" s="8"/>
      <c r="PUX91" s="8"/>
      <c r="PUY91" s="8"/>
      <c r="PUZ91" s="8"/>
      <c r="PVA91" s="8"/>
      <c r="PVB91" s="8"/>
      <c r="PVC91" s="8"/>
      <c r="PVD91" s="8"/>
      <c r="PVE91" s="8"/>
      <c r="PVF91" s="8"/>
      <c r="PVG91" s="8"/>
      <c r="PVH91" s="8"/>
      <c r="PVI91" s="8"/>
      <c r="PVJ91" s="8"/>
      <c r="PVK91" s="8"/>
      <c r="PVL91" s="8"/>
      <c r="PVM91" s="8"/>
      <c r="PVN91" s="8"/>
      <c r="PVO91" s="8"/>
      <c r="PVP91" s="8"/>
      <c r="PVQ91" s="8"/>
      <c r="PVR91" s="8"/>
      <c r="PVS91" s="8"/>
      <c r="PVT91" s="8"/>
      <c r="PVU91" s="8"/>
      <c r="PVV91" s="8"/>
      <c r="PVW91" s="8"/>
      <c r="PVX91" s="8"/>
      <c r="PVY91" s="8"/>
      <c r="PVZ91" s="8"/>
      <c r="PWA91" s="8"/>
      <c r="PWB91" s="8"/>
      <c r="PWC91" s="8"/>
      <c r="PWD91" s="8"/>
      <c r="PWE91" s="8"/>
      <c r="PWF91" s="8"/>
      <c r="PWG91" s="8"/>
      <c r="PWH91" s="8"/>
      <c r="PWI91" s="8"/>
      <c r="PWJ91" s="8"/>
      <c r="PWK91" s="8"/>
      <c r="PWL91" s="8"/>
      <c r="PWM91" s="8"/>
      <c r="PWN91" s="8"/>
      <c r="PWO91" s="8"/>
      <c r="PWP91" s="8"/>
      <c r="PWQ91" s="8"/>
      <c r="PWR91" s="8"/>
      <c r="PWS91" s="8"/>
      <c r="PWT91" s="8"/>
      <c r="PWU91" s="8"/>
      <c r="PWV91" s="8"/>
      <c r="PWW91" s="8"/>
      <c r="PWX91" s="8"/>
      <c r="PWY91" s="8"/>
      <c r="PWZ91" s="8"/>
      <c r="PXA91" s="8"/>
      <c r="PXB91" s="8"/>
      <c r="PXC91" s="8"/>
      <c r="PXD91" s="8"/>
      <c r="PXE91" s="8"/>
      <c r="PXF91" s="8"/>
      <c r="PXG91" s="8"/>
      <c r="PXH91" s="8"/>
      <c r="PXI91" s="8"/>
      <c r="PXJ91" s="8"/>
      <c r="PXK91" s="8"/>
      <c r="PXL91" s="8"/>
      <c r="PXM91" s="8"/>
      <c r="PXN91" s="8"/>
      <c r="PXO91" s="8"/>
      <c r="PXP91" s="8"/>
      <c r="PXQ91" s="8"/>
      <c r="PXR91" s="8"/>
      <c r="PXS91" s="8"/>
      <c r="PXT91" s="8"/>
      <c r="PXU91" s="8"/>
      <c r="PXV91" s="8"/>
      <c r="PXW91" s="8"/>
      <c r="PXX91" s="8"/>
      <c r="PXY91" s="8"/>
      <c r="PXZ91" s="8"/>
      <c r="PYA91" s="8"/>
      <c r="PYB91" s="8"/>
      <c r="PYC91" s="8"/>
      <c r="PYD91" s="8"/>
      <c r="PYE91" s="8"/>
      <c r="PYF91" s="8"/>
      <c r="PYG91" s="8"/>
      <c r="PYH91" s="8"/>
      <c r="PYI91" s="8"/>
      <c r="PYJ91" s="8"/>
      <c r="PYK91" s="8"/>
      <c r="PYL91" s="8"/>
      <c r="PYM91" s="8"/>
      <c r="PYN91" s="8"/>
      <c r="PYO91" s="8"/>
      <c r="PYP91" s="8"/>
      <c r="PYQ91" s="8"/>
      <c r="PYR91" s="8"/>
      <c r="PYS91" s="8"/>
      <c r="PYT91" s="8"/>
      <c r="PYU91" s="8"/>
      <c r="PYV91" s="8"/>
      <c r="PYW91" s="8"/>
      <c r="PYX91" s="8"/>
      <c r="PYY91" s="8"/>
      <c r="PYZ91" s="8"/>
      <c r="PZA91" s="8"/>
      <c r="PZB91" s="8"/>
      <c r="PZC91" s="8"/>
      <c r="PZD91" s="8"/>
      <c r="PZE91" s="8"/>
      <c r="PZF91" s="8"/>
      <c r="PZG91" s="8"/>
      <c r="PZH91" s="8"/>
      <c r="PZI91" s="8"/>
      <c r="PZJ91" s="8"/>
      <c r="PZK91" s="8"/>
      <c r="PZL91" s="8"/>
      <c r="PZM91" s="8"/>
      <c r="PZN91" s="8"/>
      <c r="PZO91" s="8"/>
      <c r="PZP91" s="8"/>
      <c r="PZQ91" s="8"/>
      <c r="PZR91" s="8"/>
      <c r="PZS91" s="8"/>
      <c r="PZT91" s="8"/>
      <c r="PZU91" s="8"/>
      <c r="PZV91" s="8"/>
      <c r="PZW91" s="8"/>
      <c r="PZX91" s="8"/>
      <c r="PZY91" s="8"/>
      <c r="PZZ91" s="8"/>
      <c r="QAA91" s="8"/>
      <c r="QAB91" s="8"/>
      <c r="QAC91" s="8"/>
      <c r="QAD91" s="8"/>
      <c r="QAE91" s="8"/>
      <c r="QAF91" s="8"/>
      <c r="QAG91" s="8"/>
      <c r="QAH91" s="8"/>
      <c r="QAI91" s="8"/>
      <c r="QAJ91" s="8"/>
      <c r="QAK91" s="8"/>
      <c r="QAL91" s="8"/>
      <c r="QAM91" s="8"/>
      <c r="QAN91" s="8"/>
      <c r="QAO91" s="8"/>
      <c r="QAP91" s="8"/>
      <c r="QAQ91" s="8"/>
      <c r="QAR91" s="8"/>
      <c r="QAS91" s="8"/>
      <c r="QAT91" s="8"/>
      <c r="QAU91" s="8"/>
      <c r="QAV91" s="8"/>
      <c r="QAW91" s="8"/>
      <c r="QAX91" s="8"/>
      <c r="QAY91" s="8"/>
      <c r="QAZ91" s="8"/>
      <c r="QBA91" s="8"/>
      <c r="QBB91" s="8"/>
      <c r="QBC91" s="8"/>
      <c r="QBD91" s="8"/>
      <c r="QBE91" s="8"/>
      <c r="QBF91" s="8"/>
      <c r="QBG91" s="8"/>
      <c r="QBH91" s="8"/>
      <c r="QBI91" s="8"/>
      <c r="QBJ91" s="8"/>
      <c r="QBK91" s="8"/>
      <c r="QBL91" s="8"/>
      <c r="QBM91" s="8"/>
      <c r="QBN91" s="8"/>
      <c r="QBO91" s="8"/>
      <c r="QBP91" s="8"/>
      <c r="QBQ91" s="8"/>
      <c r="QBR91" s="8"/>
      <c r="QBS91" s="8"/>
      <c r="QBT91" s="8"/>
      <c r="QBU91" s="8"/>
      <c r="QBV91" s="8"/>
      <c r="QBW91" s="8"/>
      <c r="QBX91" s="8"/>
      <c r="QBY91" s="8"/>
      <c r="QBZ91" s="8"/>
      <c r="QCA91" s="8"/>
      <c r="QCB91" s="8"/>
      <c r="QCC91" s="8"/>
      <c r="QCD91" s="8"/>
      <c r="QCE91" s="8"/>
      <c r="QCF91" s="8"/>
      <c r="QCG91" s="8"/>
      <c r="QCH91" s="8"/>
      <c r="QCI91" s="8"/>
      <c r="QCJ91" s="8"/>
      <c r="QCK91" s="8"/>
      <c r="QCL91" s="8"/>
      <c r="QCM91" s="8"/>
      <c r="QCN91" s="8"/>
      <c r="QCO91" s="8"/>
      <c r="QCP91" s="8"/>
      <c r="QCQ91" s="8"/>
      <c r="QCR91" s="8"/>
      <c r="QCS91" s="8"/>
      <c r="QCT91" s="8"/>
      <c r="QCU91" s="8"/>
      <c r="QCV91" s="8"/>
      <c r="QCW91" s="8"/>
      <c r="QCX91" s="8"/>
      <c r="QCY91" s="8"/>
      <c r="QCZ91" s="8"/>
      <c r="QDA91" s="8"/>
      <c r="QDB91" s="8"/>
      <c r="QDC91" s="8"/>
      <c r="QDD91" s="8"/>
      <c r="QDE91" s="8"/>
      <c r="QDF91" s="8"/>
      <c r="QDG91" s="8"/>
      <c r="QDH91" s="8"/>
      <c r="QDI91" s="8"/>
      <c r="QDJ91" s="8"/>
      <c r="QDK91" s="8"/>
      <c r="QDL91" s="8"/>
      <c r="QDM91" s="8"/>
      <c r="QDN91" s="8"/>
      <c r="QDO91" s="8"/>
      <c r="QDP91" s="8"/>
      <c r="QDQ91" s="8"/>
      <c r="QDR91" s="8"/>
      <c r="QDS91" s="8"/>
      <c r="QDT91" s="8"/>
      <c r="QDU91" s="8"/>
      <c r="QDV91" s="8"/>
      <c r="QDW91" s="8"/>
      <c r="QDX91" s="8"/>
      <c r="QDY91" s="8"/>
      <c r="QDZ91" s="8"/>
      <c r="QEA91" s="8"/>
      <c r="QEB91" s="8"/>
      <c r="QEC91" s="8"/>
      <c r="QED91" s="8"/>
      <c r="QEE91" s="8"/>
      <c r="QEF91" s="8"/>
      <c r="QEG91" s="8"/>
      <c r="QEH91" s="8"/>
      <c r="QEI91" s="8"/>
      <c r="QEJ91" s="8"/>
      <c r="QEK91" s="8"/>
      <c r="QEL91" s="8"/>
      <c r="QEM91" s="8"/>
      <c r="QEN91" s="8"/>
      <c r="QEO91" s="8"/>
      <c r="QEP91" s="8"/>
      <c r="QEQ91" s="8"/>
      <c r="QER91" s="8"/>
      <c r="QES91" s="8"/>
      <c r="QET91" s="8"/>
      <c r="QEU91" s="8"/>
      <c r="QEV91" s="8"/>
      <c r="QEW91" s="8"/>
      <c r="QEX91" s="8"/>
      <c r="QEY91" s="8"/>
      <c r="QEZ91" s="8"/>
      <c r="QFA91" s="8"/>
      <c r="QFB91" s="8"/>
      <c r="QFC91" s="8"/>
      <c r="QFD91" s="8"/>
      <c r="QFE91" s="8"/>
      <c r="QFF91" s="8"/>
      <c r="QFG91" s="8"/>
      <c r="QFH91" s="8"/>
      <c r="QFI91" s="8"/>
      <c r="QFJ91" s="8"/>
      <c r="QFK91" s="8"/>
      <c r="QFL91" s="8"/>
      <c r="QFM91" s="8"/>
      <c r="QFN91" s="8"/>
      <c r="QFO91" s="8"/>
      <c r="QFP91" s="8"/>
      <c r="QFQ91" s="8"/>
      <c r="QFR91" s="8"/>
      <c r="QFS91" s="8"/>
      <c r="QFT91" s="8"/>
      <c r="QFU91" s="8"/>
      <c r="QFV91" s="8"/>
      <c r="QFW91" s="8"/>
      <c r="QFX91" s="8"/>
      <c r="QFY91" s="8"/>
      <c r="QFZ91" s="8"/>
      <c r="QGA91" s="8"/>
      <c r="QGB91" s="8"/>
      <c r="QGC91" s="8"/>
      <c r="QGD91" s="8"/>
      <c r="QGE91" s="8"/>
      <c r="QGF91" s="8"/>
      <c r="QGG91" s="8"/>
      <c r="QGH91" s="8"/>
      <c r="QGI91" s="8"/>
      <c r="QGJ91" s="8"/>
      <c r="QGK91" s="8"/>
      <c r="QGL91" s="8"/>
      <c r="QGM91" s="8"/>
      <c r="QGN91" s="8"/>
      <c r="QGO91" s="8"/>
      <c r="QGP91" s="8"/>
      <c r="QGQ91" s="8"/>
      <c r="QGR91" s="8"/>
      <c r="QGS91" s="8"/>
      <c r="QGT91" s="8"/>
      <c r="QGU91" s="8"/>
      <c r="QGV91" s="8"/>
      <c r="QGW91" s="8"/>
      <c r="QGX91" s="8"/>
      <c r="QGY91" s="8"/>
      <c r="QGZ91" s="8"/>
      <c r="QHA91" s="8"/>
      <c r="QHB91" s="8"/>
      <c r="QHC91" s="8"/>
      <c r="QHD91" s="8"/>
      <c r="QHE91" s="8"/>
      <c r="QHF91" s="8"/>
      <c r="QHG91" s="8"/>
      <c r="QHH91" s="8"/>
      <c r="QHI91" s="8"/>
      <c r="QHJ91" s="8"/>
      <c r="QHK91" s="8"/>
      <c r="QHL91" s="8"/>
      <c r="QHM91" s="8"/>
      <c r="QHN91" s="8"/>
      <c r="QHO91" s="8"/>
      <c r="QHP91" s="8"/>
      <c r="QHQ91" s="8"/>
      <c r="QHR91" s="8"/>
      <c r="QHS91" s="8"/>
      <c r="QHT91" s="8"/>
      <c r="QHU91" s="8"/>
      <c r="QHV91" s="8"/>
      <c r="QHW91" s="8"/>
      <c r="QHX91" s="8"/>
      <c r="QHY91" s="8"/>
      <c r="QHZ91" s="8"/>
      <c r="QIA91" s="8"/>
      <c r="QIB91" s="8"/>
      <c r="QIC91" s="8"/>
      <c r="QID91" s="8"/>
      <c r="QIE91" s="8"/>
      <c r="QIF91" s="8"/>
      <c r="QIG91" s="8"/>
      <c r="QIH91" s="8"/>
      <c r="QII91" s="8"/>
      <c r="QIJ91" s="8"/>
      <c r="QIK91" s="8"/>
      <c r="QIL91" s="8"/>
      <c r="QIM91" s="8"/>
      <c r="QIN91" s="8"/>
      <c r="QIO91" s="8"/>
      <c r="QIP91" s="8"/>
      <c r="QIQ91" s="8"/>
      <c r="QIR91" s="8"/>
      <c r="QIS91" s="8"/>
      <c r="QIT91" s="8"/>
      <c r="QIU91" s="8"/>
      <c r="QIV91" s="8"/>
      <c r="QIW91" s="8"/>
      <c r="QIX91" s="8"/>
      <c r="QIY91" s="8"/>
      <c r="QIZ91" s="8"/>
      <c r="QJA91" s="8"/>
      <c r="QJB91" s="8"/>
      <c r="QJC91" s="8"/>
      <c r="QJD91" s="8"/>
      <c r="QJE91" s="8"/>
      <c r="QJF91" s="8"/>
      <c r="QJG91" s="8"/>
      <c r="QJH91" s="8"/>
      <c r="QJI91" s="8"/>
      <c r="QJJ91" s="8"/>
      <c r="QJK91" s="8"/>
      <c r="QJL91" s="8"/>
      <c r="QJM91" s="8"/>
      <c r="QJN91" s="8"/>
      <c r="QJO91" s="8"/>
      <c r="QJP91" s="8"/>
      <c r="QJQ91" s="8"/>
      <c r="QJR91" s="8"/>
      <c r="QJS91" s="8"/>
      <c r="QJT91" s="8"/>
      <c r="QJU91" s="8"/>
      <c r="QJV91" s="8"/>
      <c r="QJW91" s="8"/>
      <c r="QJX91" s="8"/>
      <c r="QJY91" s="8"/>
      <c r="QJZ91" s="8"/>
      <c r="QKA91" s="8"/>
      <c r="QKB91" s="8"/>
      <c r="QKC91" s="8"/>
      <c r="QKD91" s="8"/>
      <c r="QKE91" s="8"/>
      <c r="QKF91" s="8"/>
      <c r="QKG91" s="8"/>
      <c r="QKH91" s="8"/>
      <c r="QKI91" s="8"/>
      <c r="QKJ91" s="8"/>
      <c r="QKK91" s="8"/>
      <c r="QKL91" s="8"/>
      <c r="QKM91" s="8"/>
      <c r="QKN91" s="8"/>
      <c r="QKO91" s="8"/>
      <c r="QKP91" s="8"/>
      <c r="QKQ91" s="8"/>
      <c r="QKR91" s="8"/>
      <c r="QKS91" s="8"/>
      <c r="QKT91" s="8"/>
      <c r="QKU91" s="8"/>
      <c r="QKV91" s="8"/>
      <c r="QKW91" s="8"/>
      <c r="QKX91" s="8"/>
      <c r="QKY91" s="8"/>
      <c r="QKZ91" s="8"/>
      <c r="QLA91" s="8"/>
      <c r="QLB91" s="8"/>
      <c r="QLC91" s="8"/>
      <c r="QLD91" s="8"/>
      <c r="QLE91" s="8"/>
      <c r="QLF91" s="8"/>
      <c r="QLG91" s="8"/>
      <c r="QLH91" s="8"/>
      <c r="QLI91" s="8"/>
      <c r="QLJ91" s="8"/>
      <c r="QLK91" s="8"/>
      <c r="QLL91" s="8"/>
      <c r="QLM91" s="8"/>
      <c r="QLN91" s="8"/>
      <c r="QLO91" s="8"/>
      <c r="QLP91" s="8"/>
      <c r="QLQ91" s="8"/>
      <c r="QLR91" s="8"/>
      <c r="QLS91" s="8"/>
      <c r="QLT91" s="8"/>
      <c r="QLU91" s="8"/>
      <c r="QLV91" s="8"/>
      <c r="QLW91" s="8"/>
      <c r="QLX91" s="8"/>
      <c r="QLY91" s="8"/>
      <c r="QLZ91" s="8"/>
      <c r="QMA91" s="8"/>
      <c r="QMB91" s="8"/>
      <c r="QMC91" s="8"/>
      <c r="QMD91" s="8"/>
      <c r="QME91" s="8"/>
      <c r="QMF91" s="8"/>
      <c r="QMG91" s="8"/>
      <c r="QMH91" s="8"/>
      <c r="QMI91" s="8"/>
      <c r="QMJ91" s="8"/>
      <c r="QMK91" s="8"/>
      <c r="QML91" s="8"/>
      <c r="QMM91" s="8"/>
      <c r="QMN91" s="8"/>
      <c r="QMO91" s="8"/>
      <c r="QMP91" s="8"/>
      <c r="QMQ91" s="8"/>
      <c r="QMR91" s="8"/>
      <c r="QMS91" s="8"/>
      <c r="QMT91" s="8"/>
      <c r="QMU91" s="8"/>
      <c r="QMV91" s="8"/>
      <c r="QMW91" s="8"/>
      <c r="QMX91" s="8"/>
      <c r="QMY91" s="8"/>
      <c r="QMZ91" s="8"/>
      <c r="QNA91" s="8"/>
      <c r="QNB91" s="8"/>
      <c r="QNC91" s="8"/>
      <c r="QND91" s="8"/>
      <c r="QNE91" s="8"/>
      <c r="QNF91" s="8"/>
      <c r="QNG91" s="8"/>
      <c r="QNH91" s="8"/>
      <c r="QNI91" s="8"/>
      <c r="QNJ91" s="8"/>
      <c r="QNK91" s="8"/>
      <c r="QNL91" s="8"/>
      <c r="QNM91" s="8"/>
      <c r="QNN91" s="8"/>
      <c r="QNO91" s="8"/>
      <c r="QNP91" s="8"/>
      <c r="QNQ91" s="8"/>
      <c r="QNR91" s="8"/>
      <c r="QNS91" s="8"/>
      <c r="QNT91" s="8"/>
      <c r="QNU91" s="8"/>
      <c r="QNV91" s="8"/>
      <c r="QNW91" s="8"/>
      <c r="QNX91" s="8"/>
      <c r="QNY91" s="8"/>
      <c r="QNZ91" s="8"/>
      <c r="QOA91" s="8"/>
      <c r="QOB91" s="8"/>
      <c r="QOC91" s="8"/>
      <c r="QOD91" s="8"/>
      <c r="QOE91" s="8"/>
      <c r="QOF91" s="8"/>
      <c r="QOG91" s="8"/>
      <c r="QOH91" s="8"/>
      <c r="QOI91" s="8"/>
      <c r="QOJ91" s="8"/>
      <c r="QOK91" s="8"/>
      <c r="QOL91" s="8"/>
      <c r="QOM91" s="8"/>
      <c r="QON91" s="8"/>
      <c r="QOO91" s="8"/>
      <c r="QOP91" s="8"/>
      <c r="QOQ91" s="8"/>
      <c r="QOR91" s="8"/>
      <c r="QOS91" s="8"/>
      <c r="QOT91" s="8"/>
      <c r="QOU91" s="8"/>
      <c r="QOV91" s="8"/>
      <c r="QOW91" s="8"/>
      <c r="QOX91" s="8"/>
      <c r="QOY91" s="8"/>
      <c r="QOZ91" s="8"/>
      <c r="QPA91" s="8"/>
      <c r="QPB91" s="8"/>
      <c r="QPC91" s="8"/>
      <c r="QPD91" s="8"/>
      <c r="QPE91" s="8"/>
      <c r="QPF91" s="8"/>
      <c r="QPG91" s="8"/>
      <c r="QPH91" s="8"/>
      <c r="QPI91" s="8"/>
      <c r="QPJ91" s="8"/>
      <c r="QPK91" s="8"/>
      <c r="QPL91" s="8"/>
      <c r="QPM91" s="8"/>
      <c r="QPN91" s="8"/>
      <c r="QPO91" s="8"/>
      <c r="QPP91" s="8"/>
      <c r="QPQ91" s="8"/>
      <c r="QPR91" s="8"/>
      <c r="QPS91" s="8"/>
      <c r="QPT91" s="8"/>
      <c r="QPU91" s="8"/>
      <c r="QPV91" s="8"/>
      <c r="QPW91" s="8"/>
      <c r="QPX91" s="8"/>
      <c r="QPY91" s="8"/>
      <c r="QPZ91" s="8"/>
      <c r="QQA91" s="8"/>
      <c r="QQB91" s="8"/>
      <c r="QQC91" s="8"/>
      <c r="QQD91" s="8"/>
      <c r="QQE91" s="8"/>
      <c r="QQF91" s="8"/>
      <c r="QQG91" s="8"/>
      <c r="QQH91" s="8"/>
      <c r="QQI91" s="8"/>
      <c r="QQJ91" s="8"/>
      <c r="QQK91" s="8"/>
      <c r="QQL91" s="8"/>
      <c r="QQM91" s="8"/>
      <c r="QQN91" s="8"/>
      <c r="QQO91" s="8"/>
      <c r="QQP91" s="8"/>
      <c r="QQQ91" s="8"/>
      <c r="QQR91" s="8"/>
      <c r="QQS91" s="8"/>
      <c r="QQT91" s="8"/>
      <c r="QQU91" s="8"/>
      <c r="QQV91" s="8"/>
      <c r="QQW91" s="8"/>
      <c r="QQX91" s="8"/>
      <c r="QQY91" s="8"/>
      <c r="QQZ91" s="8"/>
      <c r="QRA91" s="8"/>
      <c r="QRB91" s="8"/>
      <c r="QRC91" s="8"/>
      <c r="QRD91" s="8"/>
      <c r="QRE91" s="8"/>
      <c r="QRF91" s="8"/>
      <c r="QRG91" s="8"/>
      <c r="QRH91" s="8"/>
      <c r="QRI91" s="8"/>
      <c r="QRJ91" s="8"/>
      <c r="QRK91" s="8"/>
      <c r="QRL91" s="8"/>
      <c r="QRM91" s="8"/>
      <c r="QRN91" s="8"/>
      <c r="QRO91" s="8"/>
      <c r="QRP91" s="8"/>
      <c r="QRQ91" s="8"/>
      <c r="QRR91" s="8"/>
      <c r="QRS91" s="8"/>
      <c r="QRT91" s="8"/>
      <c r="QRU91" s="8"/>
      <c r="QRV91" s="8"/>
      <c r="QRW91" s="8"/>
      <c r="QRX91" s="8"/>
      <c r="QRY91" s="8"/>
      <c r="QRZ91" s="8"/>
      <c r="QSA91" s="8"/>
      <c r="QSB91" s="8"/>
      <c r="QSC91" s="8"/>
      <c r="QSD91" s="8"/>
      <c r="QSE91" s="8"/>
      <c r="QSF91" s="8"/>
      <c r="QSG91" s="8"/>
      <c r="QSH91" s="8"/>
      <c r="QSI91" s="8"/>
      <c r="QSJ91" s="8"/>
      <c r="QSK91" s="8"/>
      <c r="QSL91" s="8"/>
      <c r="QSM91" s="8"/>
      <c r="QSN91" s="8"/>
      <c r="QSO91" s="8"/>
      <c r="QSP91" s="8"/>
      <c r="QSQ91" s="8"/>
      <c r="QSR91" s="8"/>
      <c r="QSS91" s="8"/>
      <c r="QST91" s="8"/>
      <c r="QSU91" s="8"/>
      <c r="QSV91" s="8"/>
      <c r="QSW91" s="8"/>
      <c r="QSX91" s="8"/>
      <c r="QSY91" s="8"/>
      <c r="QSZ91" s="8"/>
      <c r="QTA91" s="8"/>
      <c r="QTB91" s="8"/>
      <c r="QTC91" s="8"/>
      <c r="QTD91" s="8"/>
      <c r="QTE91" s="8"/>
      <c r="QTF91" s="8"/>
      <c r="QTG91" s="8"/>
      <c r="QTH91" s="8"/>
      <c r="QTI91" s="8"/>
      <c r="QTJ91" s="8"/>
      <c r="QTK91" s="8"/>
      <c r="QTL91" s="8"/>
      <c r="QTM91" s="8"/>
      <c r="QTN91" s="8"/>
      <c r="QTO91" s="8"/>
      <c r="QTP91" s="8"/>
      <c r="QTQ91" s="8"/>
      <c r="QTR91" s="8"/>
      <c r="QTS91" s="8"/>
      <c r="QTT91" s="8"/>
      <c r="QTU91" s="8"/>
      <c r="QTV91" s="8"/>
      <c r="QTW91" s="8"/>
      <c r="QTX91" s="8"/>
      <c r="QTY91" s="8"/>
      <c r="QTZ91" s="8"/>
      <c r="QUA91" s="8"/>
      <c r="QUB91" s="8"/>
      <c r="QUC91" s="8"/>
      <c r="QUD91" s="8"/>
      <c r="QUE91" s="8"/>
      <c r="QUF91" s="8"/>
      <c r="QUG91" s="8"/>
      <c r="QUH91" s="8"/>
      <c r="QUI91" s="8"/>
      <c r="QUJ91" s="8"/>
      <c r="QUK91" s="8"/>
      <c r="QUL91" s="8"/>
      <c r="QUM91" s="8"/>
      <c r="QUN91" s="8"/>
      <c r="QUO91" s="8"/>
      <c r="QUP91" s="8"/>
      <c r="QUQ91" s="8"/>
      <c r="QUR91" s="8"/>
      <c r="QUS91" s="8"/>
      <c r="QUT91" s="8"/>
      <c r="QUU91" s="8"/>
      <c r="QUV91" s="8"/>
      <c r="QUW91" s="8"/>
      <c r="QUX91" s="8"/>
      <c r="QUY91" s="8"/>
      <c r="QUZ91" s="8"/>
      <c r="QVA91" s="8"/>
      <c r="QVB91" s="8"/>
      <c r="QVC91" s="8"/>
      <c r="QVD91" s="8"/>
      <c r="QVE91" s="8"/>
      <c r="QVF91" s="8"/>
      <c r="QVG91" s="8"/>
      <c r="QVH91" s="8"/>
      <c r="QVI91" s="8"/>
      <c r="QVJ91" s="8"/>
      <c r="QVK91" s="8"/>
      <c r="QVL91" s="8"/>
      <c r="QVM91" s="8"/>
      <c r="QVN91" s="8"/>
      <c r="QVO91" s="8"/>
      <c r="QVP91" s="8"/>
      <c r="QVQ91" s="8"/>
      <c r="QVR91" s="8"/>
      <c r="QVS91" s="8"/>
      <c r="QVT91" s="8"/>
      <c r="QVU91" s="8"/>
      <c r="QVV91" s="8"/>
      <c r="QVW91" s="8"/>
      <c r="QVX91" s="8"/>
      <c r="QVY91" s="8"/>
      <c r="QVZ91" s="8"/>
      <c r="QWA91" s="8"/>
      <c r="QWB91" s="8"/>
      <c r="QWC91" s="8"/>
      <c r="QWD91" s="8"/>
      <c r="QWE91" s="8"/>
      <c r="QWF91" s="8"/>
      <c r="QWG91" s="8"/>
      <c r="QWH91" s="8"/>
      <c r="QWI91" s="8"/>
      <c r="QWJ91" s="8"/>
      <c r="QWK91" s="8"/>
      <c r="QWL91" s="8"/>
      <c r="QWM91" s="8"/>
      <c r="QWN91" s="8"/>
      <c r="QWO91" s="8"/>
      <c r="QWP91" s="8"/>
      <c r="QWQ91" s="8"/>
      <c r="QWR91" s="8"/>
      <c r="QWS91" s="8"/>
      <c r="QWT91" s="8"/>
      <c r="QWU91" s="8"/>
      <c r="QWV91" s="8"/>
      <c r="QWW91" s="8"/>
      <c r="QWX91" s="8"/>
      <c r="QWY91" s="8"/>
      <c r="QWZ91" s="8"/>
      <c r="QXA91" s="8"/>
      <c r="QXB91" s="8"/>
      <c r="QXC91" s="8"/>
      <c r="QXD91" s="8"/>
      <c r="QXE91" s="8"/>
      <c r="QXF91" s="8"/>
      <c r="QXG91" s="8"/>
      <c r="QXH91" s="8"/>
      <c r="QXI91" s="8"/>
      <c r="QXJ91" s="8"/>
      <c r="QXK91" s="8"/>
      <c r="QXL91" s="8"/>
      <c r="QXM91" s="8"/>
      <c r="QXN91" s="8"/>
      <c r="QXO91" s="8"/>
      <c r="QXP91" s="8"/>
      <c r="QXQ91" s="8"/>
      <c r="QXR91" s="8"/>
      <c r="QXS91" s="8"/>
      <c r="QXT91" s="8"/>
      <c r="QXU91" s="8"/>
      <c r="QXV91" s="8"/>
      <c r="QXW91" s="8"/>
      <c r="QXX91" s="8"/>
      <c r="QXY91" s="8"/>
      <c r="QXZ91" s="8"/>
      <c r="QYA91" s="8"/>
      <c r="QYB91" s="8"/>
      <c r="QYC91" s="8"/>
      <c r="QYD91" s="8"/>
      <c r="QYE91" s="8"/>
      <c r="QYF91" s="8"/>
      <c r="QYG91" s="8"/>
      <c r="QYH91" s="8"/>
      <c r="QYI91" s="8"/>
      <c r="QYJ91" s="8"/>
      <c r="QYK91" s="8"/>
      <c r="QYL91" s="8"/>
      <c r="QYM91" s="8"/>
      <c r="QYN91" s="8"/>
      <c r="QYO91" s="8"/>
      <c r="QYP91" s="8"/>
      <c r="QYQ91" s="8"/>
      <c r="QYR91" s="8"/>
      <c r="QYS91" s="8"/>
      <c r="QYT91" s="8"/>
      <c r="QYU91" s="8"/>
      <c r="QYV91" s="8"/>
      <c r="QYW91" s="8"/>
      <c r="QYX91" s="8"/>
      <c r="QYY91" s="8"/>
      <c r="QYZ91" s="8"/>
      <c r="QZA91" s="8"/>
      <c r="QZB91" s="8"/>
      <c r="QZC91" s="8"/>
      <c r="QZD91" s="8"/>
      <c r="QZE91" s="8"/>
      <c r="QZF91" s="8"/>
      <c r="QZG91" s="8"/>
      <c r="QZH91" s="8"/>
      <c r="QZI91" s="8"/>
      <c r="QZJ91" s="8"/>
      <c r="QZK91" s="8"/>
      <c r="QZL91" s="8"/>
      <c r="QZM91" s="8"/>
      <c r="QZN91" s="8"/>
      <c r="QZO91" s="8"/>
      <c r="QZP91" s="8"/>
      <c r="QZQ91" s="8"/>
      <c r="QZR91" s="8"/>
      <c r="QZS91" s="8"/>
      <c r="QZT91" s="8"/>
      <c r="QZU91" s="8"/>
      <c r="QZV91" s="8"/>
      <c r="QZW91" s="8"/>
      <c r="QZX91" s="8"/>
      <c r="QZY91" s="8"/>
      <c r="QZZ91" s="8"/>
      <c r="RAA91" s="8"/>
      <c r="RAB91" s="8"/>
      <c r="RAC91" s="8"/>
      <c r="RAD91" s="8"/>
      <c r="RAE91" s="8"/>
      <c r="RAF91" s="8"/>
      <c r="RAG91" s="8"/>
      <c r="RAH91" s="8"/>
      <c r="RAI91" s="8"/>
      <c r="RAJ91" s="8"/>
      <c r="RAK91" s="8"/>
      <c r="RAL91" s="8"/>
      <c r="RAM91" s="8"/>
      <c r="RAN91" s="8"/>
      <c r="RAO91" s="8"/>
      <c r="RAP91" s="8"/>
      <c r="RAQ91" s="8"/>
      <c r="RAR91" s="8"/>
      <c r="RAS91" s="8"/>
      <c r="RAT91" s="8"/>
      <c r="RAU91" s="8"/>
      <c r="RAV91" s="8"/>
      <c r="RAW91" s="8"/>
      <c r="RAX91" s="8"/>
      <c r="RAY91" s="8"/>
      <c r="RAZ91" s="8"/>
      <c r="RBA91" s="8"/>
      <c r="RBB91" s="8"/>
      <c r="RBC91" s="8"/>
      <c r="RBD91" s="8"/>
      <c r="RBE91" s="8"/>
      <c r="RBF91" s="8"/>
      <c r="RBG91" s="8"/>
      <c r="RBH91" s="8"/>
      <c r="RBI91" s="8"/>
      <c r="RBJ91" s="8"/>
      <c r="RBK91" s="8"/>
      <c r="RBL91" s="8"/>
      <c r="RBM91" s="8"/>
      <c r="RBN91" s="8"/>
      <c r="RBO91" s="8"/>
      <c r="RBP91" s="8"/>
      <c r="RBQ91" s="8"/>
      <c r="RBR91" s="8"/>
      <c r="RBS91" s="8"/>
      <c r="RBT91" s="8"/>
      <c r="RBU91" s="8"/>
      <c r="RBV91" s="8"/>
      <c r="RBW91" s="8"/>
      <c r="RBX91" s="8"/>
      <c r="RBY91" s="8"/>
      <c r="RBZ91" s="8"/>
      <c r="RCA91" s="8"/>
      <c r="RCB91" s="8"/>
      <c r="RCC91" s="8"/>
      <c r="RCD91" s="8"/>
      <c r="RCE91" s="8"/>
      <c r="RCF91" s="8"/>
      <c r="RCG91" s="8"/>
      <c r="RCH91" s="8"/>
      <c r="RCI91" s="8"/>
      <c r="RCJ91" s="8"/>
      <c r="RCK91" s="8"/>
      <c r="RCL91" s="8"/>
      <c r="RCM91" s="8"/>
      <c r="RCN91" s="8"/>
      <c r="RCO91" s="8"/>
      <c r="RCP91" s="8"/>
      <c r="RCQ91" s="8"/>
      <c r="RCR91" s="8"/>
      <c r="RCS91" s="8"/>
      <c r="RCT91" s="8"/>
      <c r="RCU91" s="8"/>
      <c r="RCV91" s="8"/>
      <c r="RCW91" s="8"/>
      <c r="RCX91" s="8"/>
      <c r="RCY91" s="8"/>
      <c r="RCZ91" s="8"/>
      <c r="RDA91" s="8"/>
      <c r="RDB91" s="8"/>
      <c r="RDC91" s="8"/>
      <c r="RDD91" s="8"/>
      <c r="RDE91" s="8"/>
      <c r="RDF91" s="8"/>
      <c r="RDG91" s="8"/>
      <c r="RDH91" s="8"/>
      <c r="RDI91" s="8"/>
      <c r="RDJ91" s="8"/>
      <c r="RDK91" s="8"/>
      <c r="RDL91" s="8"/>
      <c r="RDM91" s="8"/>
      <c r="RDN91" s="8"/>
      <c r="RDO91" s="8"/>
      <c r="RDP91" s="8"/>
      <c r="RDQ91" s="8"/>
      <c r="RDR91" s="8"/>
      <c r="RDS91" s="8"/>
      <c r="RDT91" s="8"/>
      <c r="RDU91" s="8"/>
      <c r="RDV91" s="8"/>
      <c r="RDW91" s="8"/>
      <c r="RDX91" s="8"/>
      <c r="RDY91" s="8"/>
      <c r="RDZ91" s="8"/>
      <c r="REA91" s="8"/>
      <c r="REB91" s="8"/>
      <c r="REC91" s="8"/>
      <c r="RED91" s="8"/>
      <c r="REE91" s="8"/>
      <c r="REF91" s="8"/>
      <c r="REG91" s="8"/>
      <c r="REH91" s="8"/>
      <c r="REI91" s="8"/>
      <c r="REJ91" s="8"/>
      <c r="REK91" s="8"/>
      <c r="REL91" s="8"/>
      <c r="REM91" s="8"/>
      <c r="REN91" s="8"/>
      <c r="REO91" s="8"/>
      <c r="REP91" s="8"/>
      <c r="REQ91" s="8"/>
      <c r="RER91" s="8"/>
      <c r="RES91" s="8"/>
      <c r="RET91" s="8"/>
      <c r="REU91" s="8"/>
      <c r="REV91" s="8"/>
      <c r="REW91" s="8"/>
      <c r="REX91" s="8"/>
      <c r="REY91" s="8"/>
      <c r="REZ91" s="8"/>
      <c r="RFA91" s="8"/>
      <c r="RFB91" s="8"/>
      <c r="RFC91" s="8"/>
      <c r="RFD91" s="8"/>
      <c r="RFE91" s="8"/>
      <c r="RFF91" s="8"/>
      <c r="RFG91" s="8"/>
      <c r="RFH91" s="8"/>
      <c r="RFI91" s="8"/>
      <c r="RFJ91" s="8"/>
      <c r="RFK91" s="8"/>
      <c r="RFL91" s="8"/>
      <c r="RFM91" s="8"/>
      <c r="RFN91" s="8"/>
      <c r="RFO91" s="8"/>
      <c r="RFP91" s="8"/>
      <c r="RFQ91" s="8"/>
      <c r="RFR91" s="8"/>
      <c r="RFS91" s="8"/>
      <c r="RFT91" s="8"/>
      <c r="RFU91" s="8"/>
      <c r="RFV91" s="8"/>
      <c r="RFW91" s="8"/>
      <c r="RFX91" s="8"/>
      <c r="RFY91" s="8"/>
      <c r="RFZ91" s="8"/>
      <c r="RGA91" s="8"/>
      <c r="RGB91" s="8"/>
      <c r="RGC91" s="8"/>
      <c r="RGD91" s="8"/>
      <c r="RGE91" s="8"/>
      <c r="RGF91" s="8"/>
      <c r="RGG91" s="8"/>
      <c r="RGH91" s="8"/>
      <c r="RGI91" s="8"/>
      <c r="RGJ91" s="8"/>
      <c r="RGK91" s="8"/>
      <c r="RGL91" s="8"/>
      <c r="RGM91" s="8"/>
      <c r="RGN91" s="8"/>
      <c r="RGO91" s="8"/>
      <c r="RGP91" s="8"/>
      <c r="RGQ91" s="8"/>
      <c r="RGR91" s="8"/>
      <c r="RGS91" s="8"/>
      <c r="RGT91" s="8"/>
      <c r="RGU91" s="8"/>
      <c r="RGV91" s="8"/>
      <c r="RGW91" s="8"/>
      <c r="RGX91" s="8"/>
      <c r="RGY91" s="8"/>
      <c r="RGZ91" s="8"/>
      <c r="RHA91" s="8"/>
      <c r="RHB91" s="8"/>
      <c r="RHC91" s="8"/>
      <c r="RHD91" s="8"/>
      <c r="RHE91" s="8"/>
      <c r="RHF91" s="8"/>
      <c r="RHG91" s="8"/>
      <c r="RHH91" s="8"/>
      <c r="RHI91" s="8"/>
      <c r="RHJ91" s="8"/>
      <c r="RHK91" s="8"/>
      <c r="RHL91" s="8"/>
      <c r="RHM91" s="8"/>
      <c r="RHN91" s="8"/>
      <c r="RHO91" s="8"/>
      <c r="RHP91" s="8"/>
      <c r="RHQ91" s="8"/>
      <c r="RHR91" s="8"/>
      <c r="RHS91" s="8"/>
      <c r="RHT91" s="8"/>
      <c r="RHU91" s="8"/>
      <c r="RHV91" s="8"/>
      <c r="RHW91" s="8"/>
      <c r="RHX91" s="8"/>
      <c r="RHY91" s="8"/>
      <c r="RHZ91" s="8"/>
      <c r="RIA91" s="8"/>
      <c r="RIB91" s="8"/>
      <c r="RIC91" s="8"/>
      <c r="RID91" s="8"/>
      <c r="RIE91" s="8"/>
      <c r="RIF91" s="8"/>
      <c r="RIG91" s="8"/>
      <c r="RIH91" s="8"/>
      <c r="RII91" s="8"/>
      <c r="RIJ91" s="8"/>
      <c r="RIK91" s="8"/>
      <c r="RIL91" s="8"/>
      <c r="RIM91" s="8"/>
      <c r="RIN91" s="8"/>
      <c r="RIO91" s="8"/>
      <c r="RIP91" s="8"/>
      <c r="RIQ91" s="8"/>
      <c r="RIR91" s="8"/>
      <c r="RIS91" s="8"/>
      <c r="RIT91" s="8"/>
      <c r="RIU91" s="8"/>
      <c r="RIV91" s="8"/>
      <c r="RIW91" s="8"/>
      <c r="RIX91" s="8"/>
      <c r="RIY91" s="8"/>
      <c r="RIZ91" s="8"/>
      <c r="RJA91" s="8"/>
      <c r="RJB91" s="8"/>
      <c r="RJC91" s="8"/>
      <c r="RJD91" s="8"/>
      <c r="RJE91" s="8"/>
      <c r="RJF91" s="8"/>
      <c r="RJG91" s="8"/>
      <c r="RJH91" s="8"/>
      <c r="RJI91" s="8"/>
      <c r="RJJ91" s="8"/>
      <c r="RJK91" s="8"/>
      <c r="RJL91" s="8"/>
      <c r="RJM91" s="8"/>
      <c r="RJN91" s="8"/>
      <c r="RJO91" s="8"/>
      <c r="RJP91" s="8"/>
      <c r="RJQ91" s="8"/>
      <c r="RJR91" s="8"/>
      <c r="RJS91" s="8"/>
      <c r="RJT91" s="8"/>
      <c r="RJU91" s="8"/>
      <c r="RJV91" s="8"/>
      <c r="RJW91" s="8"/>
      <c r="RJX91" s="8"/>
      <c r="RJY91" s="8"/>
      <c r="RJZ91" s="8"/>
      <c r="RKA91" s="8"/>
      <c r="RKB91" s="8"/>
      <c r="RKC91" s="8"/>
      <c r="RKD91" s="8"/>
      <c r="RKE91" s="8"/>
      <c r="RKF91" s="8"/>
      <c r="RKG91" s="8"/>
      <c r="RKH91" s="8"/>
      <c r="RKI91" s="8"/>
      <c r="RKJ91" s="8"/>
      <c r="RKK91" s="8"/>
      <c r="RKL91" s="8"/>
      <c r="RKM91" s="8"/>
      <c r="RKN91" s="8"/>
      <c r="RKO91" s="8"/>
      <c r="RKP91" s="8"/>
      <c r="RKQ91" s="8"/>
      <c r="RKR91" s="8"/>
      <c r="RKS91" s="8"/>
      <c r="RKT91" s="8"/>
      <c r="RKU91" s="8"/>
      <c r="RKV91" s="8"/>
      <c r="RKW91" s="8"/>
      <c r="RKX91" s="8"/>
      <c r="RKY91" s="8"/>
      <c r="RKZ91" s="8"/>
      <c r="RLA91" s="8"/>
      <c r="RLB91" s="8"/>
      <c r="RLC91" s="8"/>
      <c r="RLD91" s="8"/>
      <c r="RLE91" s="8"/>
      <c r="RLF91" s="8"/>
      <c r="RLG91" s="8"/>
      <c r="RLH91" s="8"/>
      <c r="RLI91" s="8"/>
      <c r="RLJ91" s="8"/>
      <c r="RLK91" s="8"/>
      <c r="RLL91" s="8"/>
      <c r="RLM91" s="8"/>
      <c r="RLN91" s="8"/>
      <c r="RLO91" s="8"/>
      <c r="RLP91" s="8"/>
      <c r="RLQ91" s="8"/>
      <c r="RLR91" s="8"/>
      <c r="RLS91" s="8"/>
      <c r="RLT91" s="8"/>
      <c r="RLU91" s="8"/>
      <c r="RLV91" s="8"/>
      <c r="RLW91" s="8"/>
      <c r="RLX91" s="8"/>
      <c r="RLY91" s="8"/>
      <c r="RLZ91" s="8"/>
      <c r="RMA91" s="8"/>
      <c r="RMB91" s="8"/>
      <c r="RMC91" s="8"/>
      <c r="RMD91" s="8"/>
      <c r="RME91" s="8"/>
      <c r="RMF91" s="8"/>
      <c r="RMG91" s="8"/>
      <c r="RMH91" s="8"/>
      <c r="RMI91" s="8"/>
      <c r="RMJ91" s="8"/>
      <c r="RMK91" s="8"/>
      <c r="RML91" s="8"/>
      <c r="RMM91" s="8"/>
      <c r="RMN91" s="8"/>
      <c r="RMO91" s="8"/>
      <c r="RMP91" s="8"/>
      <c r="RMQ91" s="8"/>
      <c r="RMR91" s="8"/>
      <c r="RMS91" s="8"/>
      <c r="RMT91" s="8"/>
      <c r="RMU91" s="8"/>
      <c r="RMV91" s="8"/>
      <c r="RMW91" s="8"/>
      <c r="RMX91" s="8"/>
      <c r="RMY91" s="8"/>
      <c r="RMZ91" s="8"/>
      <c r="RNA91" s="8"/>
      <c r="RNB91" s="8"/>
      <c r="RNC91" s="8"/>
      <c r="RND91" s="8"/>
      <c r="RNE91" s="8"/>
      <c r="RNF91" s="8"/>
      <c r="RNG91" s="8"/>
      <c r="RNH91" s="8"/>
      <c r="RNI91" s="8"/>
      <c r="RNJ91" s="8"/>
      <c r="RNK91" s="8"/>
      <c r="RNL91" s="8"/>
      <c r="RNM91" s="8"/>
      <c r="RNN91" s="8"/>
      <c r="RNO91" s="8"/>
      <c r="RNP91" s="8"/>
      <c r="RNQ91" s="8"/>
      <c r="RNR91" s="8"/>
      <c r="RNS91" s="8"/>
      <c r="RNT91" s="8"/>
      <c r="RNU91" s="8"/>
      <c r="RNV91" s="8"/>
      <c r="RNW91" s="8"/>
      <c r="RNX91" s="8"/>
      <c r="RNY91" s="8"/>
      <c r="RNZ91" s="8"/>
      <c r="ROA91" s="8"/>
      <c r="ROB91" s="8"/>
      <c r="ROC91" s="8"/>
      <c r="ROD91" s="8"/>
      <c r="ROE91" s="8"/>
      <c r="ROF91" s="8"/>
      <c r="ROG91" s="8"/>
      <c r="ROH91" s="8"/>
      <c r="ROI91" s="8"/>
      <c r="ROJ91" s="8"/>
      <c r="ROK91" s="8"/>
      <c r="ROL91" s="8"/>
      <c r="ROM91" s="8"/>
      <c r="RON91" s="8"/>
      <c r="ROO91" s="8"/>
      <c r="ROP91" s="8"/>
      <c r="ROQ91" s="8"/>
      <c r="ROR91" s="8"/>
      <c r="ROS91" s="8"/>
      <c r="ROT91" s="8"/>
      <c r="ROU91" s="8"/>
      <c r="ROV91" s="8"/>
      <c r="ROW91" s="8"/>
      <c r="ROX91" s="8"/>
      <c r="ROY91" s="8"/>
      <c r="ROZ91" s="8"/>
      <c r="RPA91" s="8"/>
      <c r="RPB91" s="8"/>
      <c r="RPC91" s="8"/>
      <c r="RPD91" s="8"/>
      <c r="RPE91" s="8"/>
      <c r="RPF91" s="8"/>
      <c r="RPG91" s="8"/>
      <c r="RPH91" s="8"/>
      <c r="RPI91" s="8"/>
      <c r="RPJ91" s="8"/>
      <c r="RPK91" s="8"/>
      <c r="RPL91" s="8"/>
      <c r="RPM91" s="8"/>
      <c r="RPN91" s="8"/>
      <c r="RPO91" s="8"/>
      <c r="RPP91" s="8"/>
      <c r="RPQ91" s="8"/>
      <c r="RPR91" s="8"/>
      <c r="RPS91" s="8"/>
      <c r="RPT91" s="8"/>
      <c r="RPU91" s="8"/>
      <c r="RPV91" s="8"/>
      <c r="RPW91" s="8"/>
      <c r="RPX91" s="8"/>
      <c r="RPY91" s="8"/>
      <c r="RPZ91" s="8"/>
      <c r="RQA91" s="8"/>
      <c r="RQB91" s="8"/>
      <c r="RQC91" s="8"/>
      <c r="RQD91" s="8"/>
      <c r="RQE91" s="8"/>
      <c r="RQF91" s="8"/>
      <c r="RQG91" s="8"/>
      <c r="RQH91" s="8"/>
      <c r="RQI91" s="8"/>
      <c r="RQJ91" s="8"/>
      <c r="RQK91" s="8"/>
      <c r="RQL91" s="8"/>
      <c r="RQM91" s="8"/>
      <c r="RQN91" s="8"/>
      <c r="RQO91" s="8"/>
      <c r="RQP91" s="8"/>
      <c r="RQQ91" s="8"/>
      <c r="RQR91" s="8"/>
      <c r="RQS91" s="8"/>
      <c r="RQT91" s="8"/>
      <c r="RQU91" s="8"/>
      <c r="RQV91" s="8"/>
      <c r="RQW91" s="8"/>
      <c r="RQX91" s="8"/>
      <c r="RQY91" s="8"/>
      <c r="RQZ91" s="8"/>
      <c r="RRA91" s="8"/>
      <c r="RRB91" s="8"/>
      <c r="RRC91" s="8"/>
      <c r="RRD91" s="8"/>
      <c r="RRE91" s="8"/>
      <c r="RRF91" s="8"/>
      <c r="RRG91" s="8"/>
      <c r="RRH91" s="8"/>
      <c r="RRI91" s="8"/>
      <c r="RRJ91" s="8"/>
      <c r="RRK91" s="8"/>
      <c r="RRL91" s="8"/>
      <c r="RRM91" s="8"/>
      <c r="RRN91" s="8"/>
      <c r="RRO91" s="8"/>
      <c r="RRP91" s="8"/>
      <c r="RRQ91" s="8"/>
      <c r="RRR91" s="8"/>
      <c r="RRS91" s="8"/>
      <c r="RRT91" s="8"/>
      <c r="RRU91" s="8"/>
      <c r="RRV91" s="8"/>
      <c r="RRW91" s="8"/>
      <c r="RRX91" s="8"/>
      <c r="RRY91" s="8"/>
      <c r="RRZ91" s="8"/>
      <c r="RSA91" s="8"/>
      <c r="RSB91" s="8"/>
      <c r="RSC91" s="8"/>
      <c r="RSD91" s="8"/>
      <c r="RSE91" s="8"/>
      <c r="RSF91" s="8"/>
      <c r="RSG91" s="8"/>
      <c r="RSH91" s="8"/>
      <c r="RSI91" s="8"/>
      <c r="RSJ91" s="8"/>
      <c r="RSK91" s="8"/>
      <c r="RSL91" s="8"/>
      <c r="RSM91" s="8"/>
      <c r="RSN91" s="8"/>
      <c r="RSO91" s="8"/>
      <c r="RSP91" s="8"/>
      <c r="RSQ91" s="8"/>
      <c r="RSR91" s="8"/>
      <c r="RSS91" s="8"/>
      <c r="RST91" s="8"/>
      <c r="RSU91" s="8"/>
      <c r="RSV91" s="8"/>
      <c r="RSW91" s="8"/>
      <c r="RSX91" s="8"/>
      <c r="RSY91" s="8"/>
      <c r="RSZ91" s="8"/>
      <c r="RTA91" s="8"/>
      <c r="RTB91" s="8"/>
      <c r="RTC91" s="8"/>
      <c r="RTD91" s="8"/>
      <c r="RTE91" s="8"/>
      <c r="RTF91" s="8"/>
      <c r="RTG91" s="8"/>
      <c r="RTH91" s="8"/>
      <c r="RTI91" s="8"/>
      <c r="RTJ91" s="8"/>
      <c r="RTK91" s="8"/>
      <c r="RTL91" s="8"/>
      <c r="RTM91" s="8"/>
      <c r="RTN91" s="8"/>
      <c r="RTO91" s="8"/>
      <c r="RTP91" s="8"/>
      <c r="RTQ91" s="8"/>
      <c r="RTR91" s="8"/>
      <c r="RTS91" s="8"/>
      <c r="RTT91" s="8"/>
      <c r="RTU91" s="8"/>
      <c r="RTV91" s="8"/>
      <c r="RTW91" s="8"/>
      <c r="RTX91" s="8"/>
      <c r="RTY91" s="8"/>
      <c r="RTZ91" s="8"/>
      <c r="RUA91" s="8"/>
      <c r="RUB91" s="8"/>
      <c r="RUC91" s="8"/>
      <c r="RUD91" s="8"/>
      <c r="RUE91" s="8"/>
      <c r="RUF91" s="8"/>
      <c r="RUG91" s="8"/>
      <c r="RUH91" s="8"/>
      <c r="RUI91" s="8"/>
      <c r="RUJ91" s="8"/>
      <c r="RUK91" s="8"/>
      <c r="RUL91" s="8"/>
      <c r="RUM91" s="8"/>
      <c r="RUN91" s="8"/>
      <c r="RUO91" s="8"/>
      <c r="RUP91" s="8"/>
      <c r="RUQ91" s="8"/>
      <c r="RUR91" s="8"/>
      <c r="RUS91" s="8"/>
      <c r="RUT91" s="8"/>
      <c r="RUU91" s="8"/>
      <c r="RUV91" s="8"/>
      <c r="RUW91" s="8"/>
      <c r="RUX91" s="8"/>
      <c r="RUY91" s="8"/>
      <c r="RUZ91" s="8"/>
      <c r="RVA91" s="8"/>
      <c r="RVB91" s="8"/>
      <c r="RVC91" s="8"/>
      <c r="RVD91" s="8"/>
      <c r="RVE91" s="8"/>
      <c r="RVF91" s="8"/>
      <c r="RVG91" s="8"/>
      <c r="RVH91" s="8"/>
      <c r="RVI91" s="8"/>
      <c r="RVJ91" s="8"/>
      <c r="RVK91" s="8"/>
      <c r="RVL91" s="8"/>
      <c r="RVM91" s="8"/>
      <c r="RVN91" s="8"/>
      <c r="RVO91" s="8"/>
      <c r="RVP91" s="8"/>
      <c r="RVQ91" s="8"/>
      <c r="RVR91" s="8"/>
      <c r="RVS91" s="8"/>
      <c r="RVT91" s="8"/>
      <c r="RVU91" s="8"/>
      <c r="RVV91" s="8"/>
      <c r="RVW91" s="8"/>
      <c r="RVX91" s="8"/>
      <c r="RVY91" s="8"/>
      <c r="RVZ91" s="8"/>
      <c r="RWA91" s="8"/>
      <c r="RWB91" s="8"/>
      <c r="RWC91" s="8"/>
      <c r="RWD91" s="8"/>
      <c r="RWE91" s="8"/>
      <c r="RWF91" s="8"/>
      <c r="RWG91" s="8"/>
      <c r="RWH91" s="8"/>
      <c r="RWI91" s="8"/>
      <c r="RWJ91" s="8"/>
      <c r="RWK91" s="8"/>
      <c r="RWL91" s="8"/>
      <c r="RWM91" s="8"/>
      <c r="RWN91" s="8"/>
      <c r="RWO91" s="8"/>
      <c r="RWP91" s="8"/>
      <c r="RWQ91" s="8"/>
      <c r="RWR91" s="8"/>
      <c r="RWS91" s="8"/>
      <c r="RWT91" s="8"/>
      <c r="RWU91" s="8"/>
      <c r="RWV91" s="8"/>
      <c r="RWW91" s="8"/>
      <c r="RWX91" s="8"/>
      <c r="RWY91" s="8"/>
      <c r="RWZ91" s="8"/>
      <c r="RXA91" s="8"/>
      <c r="RXB91" s="8"/>
      <c r="RXC91" s="8"/>
      <c r="RXD91" s="8"/>
      <c r="RXE91" s="8"/>
      <c r="RXF91" s="8"/>
      <c r="RXG91" s="8"/>
      <c r="RXH91" s="8"/>
      <c r="RXI91" s="8"/>
      <c r="RXJ91" s="8"/>
      <c r="RXK91" s="8"/>
      <c r="RXL91" s="8"/>
      <c r="RXM91" s="8"/>
      <c r="RXN91" s="8"/>
      <c r="RXO91" s="8"/>
      <c r="RXP91" s="8"/>
      <c r="RXQ91" s="8"/>
      <c r="RXR91" s="8"/>
      <c r="RXS91" s="8"/>
      <c r="RXT91" s="8"/>
      <c r="RXU91" s="8"/>
      <c r="RXV91" s="8"/>
      <c r="RXW91" s="8"/>
      <c r="RXX91" s="8"/>
      <c r="RXY91" s="8"/>
      <c r="RXZ91" s="8"/>
      <c r="RYA91" s="8"/>
      <c r="RYB91" s="8"/>
      <c r="RYC91" s="8"/>
      <c r="RYD91" s="8"/>
      <c r="RYE91" s="8"/>
      <c r="RYF91" s="8"/>
      <c r="RYG91" s="8"/>
      <c r="RYH91" s="8"/>
      <c r="RYI91" s="8"/>
      <c r="RYJ91" s="8"/>
      <c r="RYK91" s="8"/>
      <c r="RYL91" s="8"/>
      <c r="RYM91" s="8"/>
      <c r="RYN91" s="8"/>
      <c r="RYO91" s="8"/>
      <c r="RYP91" s="8"/>
      <c r="RYQ91" s="8"/>
      <c r="RYR91" s="8"/>
      <c r="RYS91" s="8"/>
      <c r="RYT91" s="8"/>
      <c r="RYU91" s="8"/>
      <c r="RYV91" s="8"/>
      <c r="RYW91" s="8"/>
      <c r="RYX91" s="8"/>
      <c r="RYY91" s="8"/>
      <c r="RYZ91" s="8"/>
      <c r="RZA91" s="8"/>
      <c r="RZB91" s="8"/>
      <c r="RZC91" s="8"/>
      <c r="RZD91" s="8"/>
      <c r="RZE91" s="8"/>
      <c r="RZF91" s="8"/>
      <c r="RZG91" s="8"/>
      <c r="RZH91" s="8"/>
      <c r="RZI91" s="8"/>
      <c r="RZJ91" s="8"/>
      <c r="RZK91" s="8"/>
      <c r="RZL91" s="8"/>
      <c r="RZM91" s="8"/>
      <c r="RZN91" s="8"/>
      <c r="RZO91" s="8"/>
      <c r="RZP91" s="8"/>
      <c r="RZQ91" s="8"/>
      <c r="RZR91" s="8"/>
      <c r="RZS91" s="8"/>
      <c r="RZT91" s="8"/>
      <c r="RZU91" s="8"/>
      <c r="RZV91" s="8"/>
      <c r="RZW91" s="8"/>
      <c r="RZX91" s="8"/>
      <c r="RZY91" s="8"/>
      <c r="RZZ91" s="8"/>
      <c r="SAA91" s="8"/>
      <c r="SAB91" s="8"/>
      <c r="SAC91" s="8"/>
      <c r="SAD91" s="8"/>
      <c r="SAE91" s="8"/>
      <c r="SAF91" s="8"/>
      <c r="SAG91" s="8"/>
      <c r="SAH91" s="8"/>
      <c r="SAI91" s="8"/>
      <c r="SAJ91" s="8"/>
      <c r="SAK91" s="8"/>
      <c r="SAL91" s="8"/>
      <c r="SAM91" s="8"/>
      <c r="SAN91" s="8"/>
      <c r="SAO91" s="8"/>
      <c r="SAP91" s="8"/>
      <c r="SAQ91" s="8"/>
      <c r="SAR91" s="8"/>
      <c r="SAS91" s="8"/>
      <c r="SAT91" s="8"/>
      <c r="SAU91" s="8"/>
      <c r="SAV91" s="8"/>
      <c r="SAW91" s="8"/>
      <c r="SAX91" s="8"/>
      <c r="SAY91" s="8"/>
      <c r="SAZ91" s="8"/>
      <c r="SBA91" s="8"/>
      <c r="SBB91" s="8"/>
      <c r="SBC91" s="8"/>
      <c r="SBD91" s="8"/>
      <c r="SBE91" s="8"/>
      <c r="SBF91" s="8"/>
      <c r="SBG91" s="8"/>
      <c r="SBH91" s="8"/>
      <c r="SBI91" s="8"/>
      <c r="SBJ91" s="8"/>
      <c r="SBK91" s="8"/>
      <c r="SBL91" s="8"/>
      <c r="SBM91" s="8"/>
      <c r="SBN91" s="8"/>
      <c r="SBO91" s="8"/>
      <c r="SBP91" s="8"/>
      <c r="SBQ91" s="8"/>
      <c r="SBR91" s="8"/>
      <c r="SBS91" s="8"/>
      <c r="SBT91" s="8"/>
      <c r="SBU91" s="8"/>
      <c r="SBV91" s="8"/>
      <c r="SBW91" s="8"/>
      <c r="SBX91" s="8"/>
      <c r="SBY91" s="8"/>
      <c r="SBZ91" s="8"/>
      <c r="SCA91" s="8"/>
      <c r="SCB91" s="8"/>
      <c r="SCC91" s="8"/>
      <c r="SCD91" s="8"/>
      <c r="SCE91" s="8"/>
      <c r="SCF91" s="8"/>
      <c r="SCG91" s="8"/>
      <c r="SCH91" s="8"/>
      <c r="SCI91" s="8"/>
      <c r="SCJ91" s="8"/>
      <c r="SCK91" s="8"/>
      <c r="SCL91" s="8"/>
      <c r="SCM91" s="8"/>
      <c r="SCN91" s="8"/>
      <c r="SCO91" s="8"/>
      <c r="SCP91" s="8"/>
      <c r="SCQ91" s="8"/>
      <c r="SCR91" s="8"/>
      <c r="SCS91" s="8"/>
      <c r="SCT91" s="8"/>
      <c r="SCU91" s="8"/>
      <c r="SCV91" s="8"/>
      <c r="SCW91" s="8"/>
      <c r="SCX91" s="8"/>
      <c r="SCY91" s="8"/>
      <c r="SCZ91" s="8"/>
      <c r="SDA91" s="8"/>
      <c r="SDB91" s="8"/>
      <c r="SDC91" s="8"/>
      <c r="SDD91" s="8"/>
      <c r="SDE91" s="8"/>
      <c r="SDF91" s="8"/>
      <c r="SDG91" s="8"/>
      <c r="SDH91" s="8"/>
      <c r="SDI91" s="8"/>
      <c r="SDJ91" s="8"/>
      <c r="SDK91" s="8"/>
      <c r="SDL91" s="8"/>
      <c r="SDM91" s="8"/>
      <c r="SDN91" s="8"/>
      <c r="SDO91" s="8"/>
      <c r="SDP91" s="8"/>
      <c r="SDQ91" s="8"/>
      <c r="SDR91" s="8"/>
      <c r="SDS91" s="8"/>
      <c r="SDT91" s="8"/>
      <c r="SDU91" s="8"/>
      <c r="SDV91" s="8"/>
      <c r="SDW91" s="8"/>
      <c r="SDX91" s="8"/>
      <c r="SDY91" s="8"/>
      <c r="SDZ91" s="8"/>
      <c r="SEA91" s="8"/>
      <c r="SEB91" s="8"/>
      <c r="SEC91" s="8"/>
      <c r="SED91" s="8"/>
      <c r="SEE91" s="8"/>
      <c r="SEF91" s="8"/>
      <c r="SEG91" s="8"/>
      <c r="SEH91" s="8"/>
      <c r="SEI91" s="8"/>
      <c r="SEJ91" s="8"/>
      <c r="SEK91" s="8"/>
      <c r="SEL91" s="8"/>
      <c r="SEM91" s="8"/>
      <c r="SEN91" s="8"/>
      <c r="SEO91" s="8"/>
      <c r="SEP91" s="8"/>
      <c r="SEQ91" s="8"/>
      <c r="SER91" s="8"/>
      <c r="SES91" s="8"/>
      <c r="SET91" s="8"/>
      <c r="SEU91" s="8"/>
      <c r="SEV91" s="8"/>
      <c r="SEW91" s="8"/>
      <c r="SEX91" s="8"/>
      <c r="SEY91" s="8"/>
      <c r="SEZ91" s="8"/>
      <c r="SFA91" s="8"/>
      <c r="SFB91" s="8"/>
      <c r="SFC91" s="8"/>
      <c r="SFD91" s="8"/>
      <c r="SFE91" s="8"/>
      <c r="SFF91" s="8"/>
      <c r="SFG91" s="8"/>
      <c r="SFH91" s="8"/>
      <c r="SFI91" s="8"/>
      <c r="SFJ91" s="8"/>
      <c r="SFK91" s="8"/>
      <c r="SFL91" s="8"/>
      <c r="SFM91" s="8"/>
      <c r="SFN91" s="8"/>
      <c r="SFO91" s="8"/>
      <c r="SFP91" s="8"/>
      <c r="SFQ91" s="8"/>
      <c r="SFR91" s="8"/>
      <c r="SFS91" s="8"/>
      <c r="SFT91" s="8"/>
      <c r="SFU91" s="8"/>
      <c r="SFV91" s="8"/>
      <c r="SFW91" s="8"/>
      <c r="SFX91" s="8"/>
      <c r="SFY91" s="8"/>
      <c r="SFZ91" s="8"/>
      <c r="SGA91" s="8"/>
      <c r="SGB91" s="8"/>
      <c r="SGC91" s="8"/>
      <c r="SGD91" s="8"/>
      <c r="SGE91" s="8"/>
      <c r="SGF91" s="8"/>
      <c r="SGG91" s="8"/>
      <c r="SGH91" s="8"/>
      <c r="SGI91" s="8"/>
      <c r="SGJ91" s="8"/>
      <c r="SGK91" s="8"/>
      <c r="SGL91" s="8"/>
      <c r="SGM91" s="8"/>
      <c r="SGN91" s="8"/>
      <c r="SGO91" s="8"/>
      <c r="SGP91" s="8"/>
      <c r="SGQ91" s="8"/>
      <c r="SGR91" s="8"/>
      <c r="SGS91" s="8"/>
      <c r="SGT91" s="8"/>
      <c r="SGU91" s="8"/>
      <c r="SGV91" s="8"/>
      <c r="SGW91" s="8"/>
      <c r="SGX91" s="8"/>
      <c r="SGY91" s="8"/>
      <c r="SGZ91" s="8"/>
      <c r="SHA91" s="8"/>
      <c r="SHB91" s="8"/>
      <c r="SHC91" s="8"/>
      <c r="SHD91" s="8"/>
      <c r="SHE91" s="8"/>
      <c r="SHF91" s="8"/>
      <c r="SHG91" s="8"/>
      <c r="SHH91" s="8"/>
      <c r="SHI91" s="8"/>
      <c r="SHJ91" s="8"/>
      <c r="SHK91" s="8"/>
      <c r="SHL91" s="8"/>
      <c r="SHM91" s="8"/>
      <c r="SHN91" s="8"/>
      <c r="SHO91" s="8"/>
      <c r="SHP91" s="8"/>
      <c r="SHQ91" s="8"/>
      <c r="SHR91" s="8"/>
      <c r="SHS91" s="8"/>
      <c r="SHT91" s="8"/>
      <c r="SHU91" s="8"/>
      <c r="SHV91" s="8"/>
      <c r="SHW91" s="8"/>
      <c r="SHX91" s="8"/>
      <c r="SHY91" s="8"/>
      <c r="SHZ91" s="8"/>
      <c r="SIA91" s="8"/>
      <c r="SIB91" s="8"/>
      <c r="SIC91" s="8"/>
      <c r="SID91" s="8"/>
      <c r="SIE91" s="8"/>
      <c r="SIF91" s="8"/>
      <c r="SIG91" s="8"/>
      <c r="SIH91" s="8"/>
      <c r="SII91" s="8"/>
      <c r="SIJ91" s="8"/>
      <c r="SIK91" s="8"/>
      <c r="SIL91" s="8"/>
      <c r="SIM91" s="8"/>
      <c r="SIN91" s="8"/>
      <c r="SIO91" s="8"/>
      <c r="SIP91" s="8"/>
      <c r="SIQ91" s="8"/>
      <c r="SIR91" s="8"/>
      <c r="SIS91" s="8"/>
      <c r="SIT91" s="8"/>
      <c r="SIU91" s="8"/>
      <c r="SIV91" s="8"/>
      <c r="SIW91" s="8"/>
      <c r="SIX91" s="8"/>
      <c r="SIY91" s="8"/>
      <c r="SIZ91" s="8"/>
      <c r="SJA91" s="8"/>
      <c r="SJB91" s="8"/>
      <c r="SJC91" s="8"/>
      <c r="SJD91" s="8"/>
      <c r="SJE91" s="8"/>
      <c r="SJF91" s="8"/>
      <c r="SJG91" s="8"/>
      <c r="SJH91" s="8"/>
      <c r="SJI91" s="8"/>
      <c r="SJJ91" s="8"/>
      <c r="SJK91" s="8"/>
      <c r="SJL91" s="8"/>
      <c r="SJM91" s="8"/>
      <c r="SJN91" s="8"/>
      <c r="SJO91" s="8"/>
      <c r="SJP91" s="8"/>
      <c r="SJQ91" s="8"/>
      <c r="SJR91" s="8"/>
      <c r="SJS91" s="8"/>
      <c r="SJT91" s="8"/>
      <c r="SJU91" s="8"/>
      <c r="SJV91" s="8"/>
      <c r="SJW91" s="8"/>
      <c r="SJX91" s="8"/>
      <c r="SJY91" s="8"/>
      <c r="SJZ91" s="8"/>
      <c r="SKA91" s="8"/>
      <c r="SKB91" s="8"/>
      <c r="SKC91" s="8"/>
      <c r="SKD91" s="8"/>
      <c r="SKE91" s="8"/>
      <c r="SKF91" s="8"/>
      <c r="SKG91" s="8"/>
      <c r="SKH91" s="8"/>
      <c r="SKI91" s="8"/>
      <c r="SKJ91" s="8"/>
      <c r="SKK91" s="8"/>
      <c r="SKL91" s="8"/>
      <c r="SKM91" s="8"/>
      <c r="SKN91" s="8"/>
      <c r="SKO91" s="8"/>
      <c r="SKP91" s="8"/>
      <c r="SKQ91" s="8"/>
      <c r="SKR91" s="8"/>
      <c r="SKS91" s="8"/>
      <c r="SKT91" s="8"/>
      <c r="SKU91" s="8"/>
      <c r="SKV91" s="8"/>
      <c r="SKW91" s="8"/>
      <c r="SKX91" s="8"/>
      <c r="SKY91" s="8"/>
      <c r="SKZ91" s="8"/>
      <c r="SLA91" s="8"/>
      <c r="SLB91" s="8"/>
      <c r="SLC91" s="8"/>
      <c r="SLD91" s="8"/>
      <c r="SLE91" s="8"/>
      <c r="SLF91" s="8"/>
      <c r="SLG91" s="8"/>
      <c r="SLH91" s="8"/>
      <c r="SLI91" s="8"/>
      <c r="SLJ91" s="8"/>
      <c r="SLK91" s="8"/>
      <c r="SLL91" s="8"/>
      <c r="SLM91" s="8"/>
      <c r="SLN91" s="8"/>
      <c r="SLO91" s="8"/>
      <c r="SLP91" s="8"/>
      <c r="SLQ91" s="8"/>
      <c r="SLR91" s="8"/>
      <c r="SLS91" s="8"/>
      <c r="SLT91" s="8"/>
      <c r="SLU91" s="8"/>
      <c r="SLV91" s="8"/>
      <c r="SLW91" s="8"/>
      <c r="SLX91" s="8"/>
      <c r="SLY91" s="8"/>
      <c r="SLZ91" s="8"/>
      <c r="SMA91" s="8"/>
      <c r="SMB91" s="8"/>
      <c r="SMC91" s="8"/>
      <c r="SMD91" s="8"/>
      <c r="SME91" s="8"/>
      <c r="SMF91" s="8"/>
      <c r="SMG91" s="8"/>
      <c r="SMH91" s="8"/>
      <c r="SMI91" s="8"/>
      <c r="SMJ91" s="8"/>
      <c r="SMK91" s="8"/>
      <c r="SML91" s="8"/>
      <c r="SMM91" s="8"/>
      <c r="SMN91" s="8"/>
      <c r="SMO91" s="8"/>
      <c r="SMP91" s="8"/>
      <c r="SMQ91" s="8"/>
      <c r="SMR91" s="8"/>
      <c r="SMS91" s="8"/>
      <c r="SMT91" s="8"/>
      <c r="SMU91" s="8"/>
      <c r="SMV91" s="8"/>
      <c r="SMW91" s="8"/>
      <c r="SMX91" s="8"/>
      <c r="SMY91" s="8"/>
      <c r="SMZ91" s="8"/>
      <c r="SNA91" s="8"/>
      <c r="SNB91" s="8"/>
      <c r="SNC91" s="8"/>
      <c r="SND91" s="8"/>
      <c r="SNE91" s="8"/>
      <c r="SNF91" s="8"/>
      <c r="SNG91" s="8"/>
      <c r="SNH91" s="8"/>
      <c r="SNI91" s="8"/>
      <c r="SNJ91" s="8"/>
      <c r="SNK91" s="8"/>
      <c r="SNL91" s="8"/>
      <c r="SNM91" s="8"/>
      <c r="SNN91" s="8"/>
      <c r="SNO91" s="8"/>
      <c r="SNP91" s="8"/>
      <c r="SNQ91" s="8"/>
      <c r="SNR91" s="8"/>
      <c r="SNS91" s="8"/>
      <c r="SNT91" s="8"/>
      <c r="SNU91" s="8"/>
      <c r="SNV91" s="8"/>
      <c r="SNW91" s="8"/>
      <c r="SNX91" s="8"/>
      <c r="SNY91" s="8"/>
      <c r="SNZ91" s="8"/>
      <c r="SOA91" s="8"/>
      <c r="SOB91" s="8"/>
      <c r="SOC91" s="8"/>
      <c r="SOD91" s="8"/>
      <c r="SOE91" s="8"/>
      <c r="SOF91" s="8"/>
      <c r="SOG91" s="8"/>
      <c r="SOH91" s="8"/>
      <c r="SOI91" s="8"/>
      <c r="SOJ91" s="8"/>
      <c r="SOK91" s="8"/>
      <c r="SOL91" s="8"/>
      <c r="SOM91" s="8"/>
      <c r="SON91" s="8"/>
      <c r="SOO91" s="8"/>
      <c r="SOP91" s="8"/>
      <c r="SOQ91" s="8"/>
      <c r="SOR91" s="8"/>
      <c r="SOS91" s="8"/>
      <c r="SOT91" s="8"/>
      <c r="SOU91" s="8"/>
      <c r="SOV91" s="8"/>
      <c r="SOW91" s="8"/>
      <c r="SOX91" s="8"/>
      <c r="SOY91" s="8"/>
      <c r="SOZ91" s="8"/>
      <c r="SPA91" s="8"/>
      <c r="SPB91" s="8"/>
      <c r="SPC91" s="8"/>
      <c r="SPD91" s="8"/>
      <c r="SPE91" s="8"/>
      <c r="SPF91" s="8"/>
      <c r="SPG91" s="8"/>
      <c r="SPH91" s="8"/>
      <c r="SPI91" s="8"/>
      <c r="SPJ91" s="8"/>
      <c r="SPK91" s="8"/>
      <c r="SPL91" s="8"/>
      <c r="SPM91" s="8"/>
      <c r="SPN91" s="8"/>
      <c r="SPO91" s="8"/>
      <c r="SPP91" s="8"/>
      <c r="SPQ91" s="8"/>
      <c r="SPR91" s="8"/>
      <c r="SPS91" s="8"/>
      <c r="SPT91" s="8"/>
      <c r="SPU91" s="8"/>
      <c r="SPV91" s="8"/>
      <c r="SPW91" s="8"/>
      <c r="SPX91" s="8"/>
      <c r="SPY91" s="8"/>
      <c r="SPZ91" s="8"/>
      <c r="SQA91" s="8"/>
      <c r="SQB91" s="8"/>
      <c r="SQC91" s="8"/>
      <c r="SQD91" s="8"/>
      <c r="SQE91" s="8"/>
      <c r="SQF91" s="8"/>
      <c r="SQG91" s="8"/>
      <c r="SQH91" s="8"/>
      <c r="SQI91" s="8"/>
      <c r="SQJ91" s="8"/>
      <c r="SQK91" s="8"/>
      <c r="SQL91" s="8"/>
      <c r="SQM91" s="8"/>
      <c r="SQN91" s="8"/>
      <c r="SQO91" s="8"/>
      <c r="SQP91" s="8"/>
      <c r="SQQ91" s="8"/>
      <c r="SQR91" s="8"/>
      <c r="SQS91" s="8"/>
      <c r="SQT91" s="8"/>
      <c r="SQU91" s="8"/>
      <c r="SQV91" s="8"/>
      <c r="SQW91" s="8"/>
      <c r="SQX91" s="8"/>
      <c r="SQY91" s="8"/>
      <c r="SQZ91" s="8"/>
      <c r="SRA91" s="8"/>
      <c r="SRB91" s="8"/>
      <c r="SRC91" s="8"/>
      <c r="SRD91" s="8"/>
      <c r="SRE91" s="8"/>
      <c r="SRF91" s="8"/>
      <c r="SRG91" s="8"/>
      <c r="SRH91" s="8"/>
      <c r="SRI91" s="8"/>
      <c r="SRJ91" s="8"/>
      <c r="SRK91" s="8"/>
      <c r="SRL91" s="8"/>
      <c r="SRM91" s="8"/>
      <c r="SRN91" s="8"/>
      <c r="SRO91" s="8"/>
      <c r="SRP91" s="8"/>
      <c r="SRQ91" s="8"/>
      <c r="SRR91" s="8"/>
      <c r="SRS91" s="8"/>
      <c r="SRT91" s="8"/>
      <c r="SRU91" s="8"/>
      <c r="SRV91" s="8"/>
      <c r="SRW91" s="8"/>
      <c r="SRX91" s="8"/>
      <c r="SRY91" s="8"/>
      <c r="SRZ91" s="8"/>
      <c r="SSA91" s="8"/>
      <c r="SSB91" s="8"/>
      <c r="SSC91" s="8"/>
      <c r="SSD91" s="8"/>
      <c r="SSE91" s="8"/>
      <c r="SSF91" s="8"/>
      <c r="SSG91" s="8"/>
      <c r="SSH91" s="8"/>
      <c r="SSI91" s="8"/>
      <c r="SSJ91" s="8"/>
      <c r="SSK91" s="8"/>
      <c r="SSL91" s="8"/>
      <c r="SSM91" s="8"/>
      <c r="SSN91" s="8"/>
      <c r="SSO91" s="8"/>
      <c r="SSP91" s="8"/>
      <c r="SSQ91" s="8"/>
      <c r="SSR91" s="8"/>
      <c r="SSS91" s="8"/>
      <c r="SST91" s="8"/>
      <c r="SSU91" s="8"/>
      <c r="SSV91" s="8"/>
      <c r="SSW91" s="8"/>
      <c r="SSX91" s="8"/>
      <c r="SSY91" s="8"/>
      <c r="SSZ91" s="8"/>
      <c r="STA91" s="8"/>
      <c r="STB91" s="8"/>
      <c r="STC91" s="8"/>
      <c r="STD91" s="8"/>
      <c r="STE91" s="8"/>
      <c r="STF91" s="8"/>
      <c r="STG91" s="8"/>
      <c r="STH91" s="8"/>
      <c r="STI91" s="8"/>
      <c r="STJ91" s="8"/>
      <c r="STK91" s="8"/>
      <c r="STL91" s="8"/>
      <c r="STM91" s="8"/>
      <c r="STN91" s="8"/>
      <c r="STO91" s="8"/>
      <c r="STP91" s="8"/>
      <c r="STQ91" s="8"/>
      <c r="STR91" s="8"/>
      <c r="STS91" s="8"/>
      <c r="STT91" s="8"/>
      <c r="STU91" s="8"/>
      <c r="STV91" s="8"/>
      <c r="STW91" s="8"/>
      <c r="STX91" s="8"/>
      <c r="STY91" s="8"/>
      <c r="STZ91" s="8"/>
      <c r="SUA91" s="8"/>
      <c r="SUB91" s="8"/>
      <c r="SUC91" s="8"/>
      <c r="SUD91" s="8"/>
      <c r="SUE91" s="8"/>
      <c r="SUF91" s="8"/>
      <c r="SUG91" s="8"/>
      <c r="SUH91" s="8"/>
      <c r="SUI91" s="8"/>
      <c r="SUJ91" s="8"/>
      <c r="SUK91" s="8"/>
      <c r="SUL91" s="8"/>
      <c r="SUM91" s="8"/>
      <c r="SUN91" s="8"/>
      <c r="SUO91" s="8"/>
      <c r="SUP91" s="8"/>
      <c r="SUQ91" s="8"/>
      <c r="SUR91" s="8"/>
      <c r="SUS91" s="8"/>
      <c r="SUT91" s="8"/>
      <c r="SUU91" s="8"/>
      <c r="SUV91" s="8"/>
      <c r="SUW91" s="8"/>
      <c r="SUX91" s="8"/>
      <c r="SUY91" s="8"/>
      <c r="SUZ91" s="8"/>
      <c r="SVA91" s="8"/>
      <c r="SVB91" s="8"/>
      <c r="SVC91" s="8"/>
      <c r="SVD91" s="8"/>
      <c r="SVE91" s="8"/>
      <c r="SVF91" s="8"/>
      <c r="SVG91" s="8"/>
      <c r="SVH91" s="8"/>
      <c r="SVI91" s="8"/>
      <c r="SVJ91" s="8"/>
      <c r="SVK91" s="8"/>
      <c r="SVL91" s="8"/>
      <c r="SVM91" s="8"/>
      <c r="SVN91" s="8"/>
      <c r="SVO91" s="8"/>
      <c r="SVP91" s="8"/>
      <c r="SVQ91" s="8"/>
      <c r="SVR91" s="8"/>
      <c r="SVS91" s="8"/>
      <c r="SVT91" s="8"/>
      <c r="SVU91" s="8"/>
      <c r="SVV91" s="8"/>
      <c r="SVW91" s="8"/>
      <c r="SVX91" s="8"/>
      <c r="SVY91" s="8"/>
      <c r="SVZ91" s="8"/>
      <c r="SWA91" s="8"/>
      <c r="SWB91" s="8"/>
      <c r="SWC91" s="8"/>
      <c r="SWD91" s="8"/>
      <c r="SWE91" s="8"/>
      <c r="SWF91" s="8"/>
      <c r="SWG91" s="8"/>
      <c r="SWH91" s="8"/>
      <c r="SWI91" s="8"/>
      <c r="SWJ91" s="8"/>
      <c r="SWK91" s="8"/>
      <c r="SWL91" s="8"/>
      <c r="SWM91" s="8"/>
      <c r="SWN91" s="8"/>
      <c r="SWO91" s="8"/>
      <c r="SWP91" s="8"/>
      <c r="SWQ91" s="8"/>
      <c r="SWR91" s="8"/>
      <c r="SWS91" s="8"/>
      <c r="SWT91" s="8"/>
      <c r="SWU91" s="8"/>
      <c r="SWV91" s="8"/>
      <c r="SWW91" s="8"/>
      <c r="SWX91" s="8"/>
      <c r="SWY91" s="8"/>
      <c r="SWZ91" s="8"/>
      <c r="SXA91" s="8"/>
      <c r="SXB91" s="8"/>
      <c r="SXC91" s="8"/>
      <c r="SXD91" s="8"/>
      <c r="SXE91" s="8"/>
      <c r="SXF91" s="8"/>
      <c r="SXG91" s="8"/>
      <c r="SXH91" s="8"/>
      <c r="SXI91" s="8"/>
      <c r="SXJ91" s="8"/>
      <c r="SXK91" s="8"/>
      <c r="SXL91" s="8"/>
      <c r="SXM91" s="8"/>
      <c r="SXN91" s="8"/>
      <c r="SXO91" s="8"/>
      <c r="SXP91" s="8"/>
      <c r="SXQ91" s="8"/>
      <c r="SXR91" s="8"/>
      <c r="SXS91" s="8"/>
      <c r="SXT91" s="8"/>
      <c r="SXU91" s="8"/>
      <c r="SXV91" s="8"/>
      <c r="SXW91" s="8"/>
      <c r="SXX91" s="8"/>
      <c r="SXY91" s="8"/>
      <c r="SXZ91" s="8"/>
      <c r="SYA91" s="8"/>
      <c r="SYB91" s="8"/>
      <c r="SYC91" s="8"/>
      <c r="SYD91" s="8"/>
      <c r="SYE91" s="8"/>
      <c r="SYF91" s="8"/>
      <c r="SYG91" s="8"/>
      <c r="SYH91" s="8"/>
      <c r="SYI91" s="8"/>
      <c r="SYJ91" s="8"/>
      <c r="SYK91" s="8"/>
      <c r="SYL91" s="8"/>
      <c r="SYM91" s="8"/>
      <c r="SYN91" s="8"/>
      <c r="SYO91" s="8"/>
      <c r="SYP91" s="8"/>
      <c r="SYQ91" s="8"/>
      <c r="SYR91" s="8"/>
      <c r="SYS91" s="8"/>
      <c r="SYT91" s="8"/>
      <c r="SYU91" s="8"/>
      <c r="SYV91" s="8"/>
      <c r="SYW91" s="8"/>
      <c r="SYX91" s="8"/>
      <c r="SYY91" s="8"/>
      <c r="SYZ91" s="8"/>
      <c r="SZA91" s="8"/>
      <c r="SZB91" s="8"/>
      <c r="SZC91" s="8"/>
      <c r="SZD91" s="8"/>
      <c r="SZE91" s="8"/>
      <c r="SZF91" s="8"/>
      <c r="SZG91" s="8"/>
      <c r="SZH91" s="8"/>
      <c r="SZI91" s="8"/>
      <c r="SZJ91" s="8"/>
      <c r="SZK91" s="8"/>
      <c r="SZL91" s="8"/>
      <c r="SZM91" s="8"/>
      <c r="SZN91" s="8"/>
      <c r="SZO91" s="8"/>
      <c r="SZP91" s="8"/>
      <c r="SZQ91" s="8"/>
      <c r="SZR91" s="8"/>
      <c r="SZS91" s="8"/>
      <c r="SZT91" s="8"/>
      <c r="SZU91" s="8"/>
      <c r="SZV91" s="8"/>
      <c r="SZW91" s="8"/>
      <c r="SZX91" s="8"/>
      <c r="SZY91" s="8"/>
      <c r="SZZ91" s="8"/>
      <c r="TAA91" s="8"/>
      <c r="TAB91" s="8"/>
      <c r="TAC91" s="8"/>
      <c r="TAD91" s="8"/>
      <c r="TAE91" s="8"/>
      <c r="TAF91" s="8"/>
      <c r="TAG91" s="8"/>
      <c r="TAH91" s="8"/>
      <c r="TAI91" s="8"/>
      <c r="TAJ91" s="8"/>
      <c r="TAK91" s="8"/>
      <c r="TAL91" s="8"/>
      <c r="TAM91" s="8"/>
      <c r="TAN91" s="8"/>
      <c r="TAO91" s="8"/>
      <c r="TAP91" s="8"/>
      <c r="TAQ91" s="8"/>
      <c r="TAR91" s="8"/>
      <c r="TAS91" s="8"/>
      <c r="TAT91" s="8"/>
      <c r="TAU91" s="8"/>
      <c r="TAV91" s="8"/>
      <c r="TAW91" s="8"/>
      <c r="TAX91" s="8"/>
      <c r="TAY91" s="8"/>
      <c r="TAZ91" s="8"/>
      <c r="TBA91" s="8"/>
      <c r="TBB91" s="8"/>
      <c r="TBC91" s="8"/>
      <c r="TBD91" s="8"/>
      <c r="TBE91" s="8"/>
      <c r="TBF91" s="8"/>
      <c r="TBG91" s="8"/>
      <c r="TBH91" s="8"/>
      <c r="TBI91" s="8"/>
      <c r="TBJ91" s="8"/>
      <c r="TBK91" s="8"/>
      <c r="TBL91" s="8"/>
      <c r="TBM91" s="8"/>
      <c r="TBN91" s="8"/>
      <c r="TBO91" s="8"/>
      <c r="TBP91" s="8"/>
      <c r="TBQ91" s="8"/>
      <c r="TBR91" s="8"/>
      <c r="TBS91" s="8"/>
      <c r="TBT91" s="8"/>
      <c r="TBU91" s="8"/>
      <c r="TBV91" s="8"/>
      <c r="TBW91" s="8"/>
      <c r="TBX91" s="8"/>
      <c r="TBY91" s="8"/>
      <c r="TBZ91" s="8"/>
      <c r="TCA91" s="8"/>
      <c r="TCB91" s="8"/>
      <c r="TCC91" s="8"/>
      <c r="TCD91" s="8"/>
      <c r="TCE91" s="8"/>
      <c r="TCF91" s="8"/>
      <c r="TCG91" s="8"/>
      <c r="TCH91" s="8"/>
      <c r="TCI91" s="8"/>
      <c r="TCJ91" s="8"/>
      <c r="TCK91" s="8"/>
      <c r="TCL91" s="8"/>
      <c r="TCM91" s="8"/>
      <c r="TCN91" s="8"/>
      <c r="TCO91" s="8"/>
      <c r="TCP91" s="8"/>
      <c r="TCQ91" s="8"/>
      <c r="TCR91" s="8"/>
      <c r="TCS91" s="8"/>
      <c r="TCT91" s="8"/>
      <c r="TCU91" s="8"/>
      <c r="TCV91" s="8"/>
      <c r="TCW91" s="8"/>
      <c r="TCX91" s="8"/>
      <c r="TCY91" s="8"/>
      <c r="TCZ91" s="8"/>
      <c r="TDA91" s="8"/>
      <c r="TDB91" s="8"/>
      <c r="TDC91" s="8"/>
      <c r="TDD91" s="8"/>
      <c r="TDE91" s="8"/>
      <c r="TDF91" s="8"/>
      <c r="TDG91" s="8"/>
      <c r="TDH91" s="8"/>
      <c r="TDI91" s="8"/>
      <c r="TDJ91" s="8"/>
      <c r="TDK91" s="8"/>
      <c r="TDL91" s="8"/>
      <c r="TDM91" s="8"/>
      <c r="TDN91" s="8"/>
      <c r="TDO91" s="8"/>
      <c r="TDP91" s="8"/>
      <c r="TDQ91" s="8"/>
      <c r="TDR91" s="8"/>
      <c r="TDS91" s="8"/>
      <c r="TDT91" s="8"/>
      <c r="TDU91" s="8"/>
      <c r="TDV91" s="8"/>
      <c r="TDW91" s="8"/>
      <c r="TDX91" s="8"/>
      <c r="TDY91" s="8"/>
      <c r="TDZ91" s="8"/>
      <c r="TEA91" s="8"/>
      <c r="TEB91" s="8"/>
      <c r="TEC91" s="8"/>
      <c r="TED91" s="8"/>
      <c r="TEE91" s="8"/>
      <c r="TEF91" s="8"/>
      <c r="TEG91" s="8"/>
      <c r="TEH91" s="8"/>
      <c r="TEI91" s="8"/>
      <c r="TEJ91" s="8"/>
      <c r="TEK91" s="8"/>
      <c r="TEL91" s="8"/>
      <c r="TEM91" s="8"/>
      <c r="TEN91" s="8"/>
      <c r="TEO91" s="8"/>
      <c r="TEP91" s="8"/>
      <c r="TEQ91" s="8"/>
      <c r="TER91" s="8"/>
      <c r="TES91" s="8"/>
      <c r="TET91" s="8"/>
      <c r="TEU91" s="8"/>
      <c r="TEV91" s="8"/>
      <c r="TEW91" s="8"/>
      <c r="TEX91" s="8"/>
      <c r="TEY91" s="8"/>
      <c r="TEZ91" s="8"/>
      <c r="TFA91" s="8"/>
      <c r="TFB91" s="8"/>
      <c r="TFC91" s="8"/>
      <c r="TFD91" s="8"/>
      <c r="TFE91" s="8"/>
      <c r="TFF91" s="8"/>
      <c r="TFG91" s="8"/>
      <c r="TFH91" s="8"/>
      <c r="TFI91" s="8"/>
      <c r="TFJ91" s="8"/>
      <c r="TFK91" s="8"/>
      <c r="TFL91" s="8"/>
      <c r="TFM91" s="8"/>
      <c r="TFN91" s="8"/>
      <c r="TFO91" s="8"/>
      <c r="TFP91" s="8"/>
      <c r="TFQ91" s="8"/>
      <c r="TFR91" s="8"/>
      <c r="TFS91" s="8"/>
      <c r="TFT91" s="8"/>
      <c r="TFU91" s="8"/>
      <c r="TFV91" s="8"/>
      <c r="TFW91" s="8"/>
      <c r="TFX91" s="8"/>
      <c r="TFY91" s="8"/>
      <c r="TFZ91" s="8"/>
      <c r="TGA91" s="8"/>
      <c r="TGB91" s="8"/>
      <c r="TGC91" s="8"/>
      <c r="TGD91" s="8"/>
      <c r="TGE91" s="8"/>
      <c r="TGF91" s="8"/>
      <c r="TGG91" s="8"/>
      <c r="TGH91" s="8"/>
      <c r="TGI91" s="8"/>
      <c r="TGJ91" s="8"/>
      <c r="TGK91" s="8"/>
      <c r="TGL91" s="8"/>
      <c r="TGM91" s="8"/>
      <c r="TGN91" s="8"/>
      <c r="TGO91" s="8"/>
      <c r="TGP91" s="8"/>
      <c r="TGQ91" s="8"/>
      <c r="TGR91" s="8"/>
      <c r="TGS91" s="8"/>
      <c r="TGT91" s="8"/>
      <c r="TGU91" s="8"/>
      <c r="TGV91" s="8"/>
      <c r="TGW91" s="8"/>
      <c r="TGX91" s="8"/>
      <c r="TGY91" s="8"/>
      <c r="TGZ91" s="8"/>
      <c r="THA91" s="8"/>
      <c r="THB91" s="8"/>
      <c r="THC91" s="8"/>
      <c r="THD91" s="8"/>
      <c r="THE91" s="8"/>
      <c r="THF91" s="8"/>
      <c r="THG91" s="8"/>
      <c r="THH91" s="8"/>
      <c r="THI91" s="8"/>
      <c r="THJ91" s="8"/>
      <c r="THK91" s="8"/>
      <c r="THL91" s="8"/>
      <c r="THM91" s="8"/>
      <c r="THN91" s="8"/>
      <c r="THO91" s="8"/>
      <c r="THP91" s="8"/>
      <c r="THQ91" s="8"/>
      <c r="THR91" s="8"/>
      <c r="THS91" s="8"/>
      <c r="THT91" s="8"/>
      <c r="THU91" s="8"/>
      <c r="THV91" s="8"/>
      <c r="THW91" s="8"/>
      <c r="THX91" s="8"/>
      <c r="THY91" s="8"/>
      <c r="THZ91" s="8"/>
      <c r="TIA91" s="8"/>
      <c r="TIB91" s="8"/>
      <c r="TIC91" s="8"/>
      <c r="TID91" s="8"/>
      <c r="TIE91" s="8"/>
      <c r="TIF91" s="8"/>
      <c r="TIG91" s="8"/>
      <c r="TIH91" s="8"/>
      <c r="TII91" s="8"/>
      <c r="TIJ91" s="8"/>
      <c r="TIK91" s="8"/>
      <c r="TIL91" s="8"/>
      <c r="TIM91" s="8"/>
      <c r="TIN91" s="8"/>
      <c r="TIO91" s="8"/>
      <c r="TIP91" s="8"/>
      <c r="TIQ91" s="8"/>
      <c r="TIR91" s="8"/>
      <c r="TIS91" s="8"/>
      <c r="TIT91" s="8"/>
      <c r="TIU91" s="8"/>
      <c r="TIV91" s="8"/>
      <c r="TIW91" s="8"/>
      <c r="TIX91" s="8"/>
      <c r="TIY91" s="8"/>
      <c r="TIZ91" s="8"/>
      <c r="TJA91" s="8"/>
      <c r="TJB91" s="8"/>
      <c r="TJC91" s="8"/>
      <c r="TJD91" s="8"/>
      <c r="TJE91" s="8"/>
      <c r="TJF91" s="8"/>
      <c r="TJG91" s="8"/>
      <c r="TJH91" s="8"/>
      <c r="TJI91" s="8"/>
      <c r="TJJ91" s="8"/>
      <c r="TJK91" s="8"/>
      <c r="TJL91" s="8"/>
      <c r="TJM91" s="8"/>
      <c r="TJN91" s="8"/>
      <c r="TJO91" s="8"/>
      <c r="TJP91" s="8"/>
      <c r="TJQ91" s="8"/>
      <c r="TJR91" s="8"/>
      <c r="TJS91" s="8"/>
      <c r="TJT91" s="8"/>
      <c r="TJU91" s="8"/>
      <c r="TJV91" s="8"/>
      <c r="TJW91" s="8"/>
      <c r="TJX91" s="8"/>
      <c r="TJY91" s="8"/>
      <c r="TJZ91" s="8"/>
      <c r="TKA91" s="8"/>
      <c r="TKB91" s="8"/>
      <c r="TKC91" s="8"/>
      <c r="TKD91" s="8"/>
      <c r="TKE91" s="8"/>
      <c r="TKF91" s="8"/>
      <c r="TKG91" s="8"/>
      <c r="TKH91" s="8"/>
      <c r="TKI91" s="8"/>
      <c r="TKJ91" s="8"/>
      <c r="TKK91" s="8"/>
      <c r="TKL91" s="8"/>
      <c r="TKM91" s="8"/>
      <c r="TKN91" s="8"/>
      <c r="TKO91" s="8"/>
      <c r="TKP91" s="8"/>
      <c r="TKQ91" s="8"/>
      <c r="TKR91" s="8"/>
      <c r="TKS91" s="8"/>
      <c r="TKT91" s="8"/>
      <c r="TKU91" s="8"/>
      <c r="TKV91" s="8"/>
      <c r="TKW91" s="8"/>
      <c r="TKX91" s="8"/>
      <c r="TKY91" s="8"/>
      <c r="TKZ91" s="8"/>
      <c r="TLA91" s="8"/>
      <c r="TLB91" s="8"/>
      <c r="TLC91" s="8"/>
      <c r="TLD91" s="8"/>
      <c r="TLE91" s="8"/>
      <c r="TLF91" s="8"/>
      <c r="TLG91" s="8"/>
      <c r="TLH91" s="8"/>
      <c r="TLI91" s="8"/>
      <c r="TLJ91" s="8"/>
      <c r="TLK91" s="8"/>
      <c r="TLL91" s="8"/>
      <c r="TLM91" s="8"/>
      <c r="TLN91" s="8"/>
      <c r="TLO91" s="8"/>
      <c r="TLP91" s="8"/>
      <c r="TLQ91" s="8"/>
      <c r="TLR91" s="8"/>
      <c r="TLS91" s="8"/>
      <c r="TLT91" s="8"/>
      <c r="TLU91" s="8"/>
      <c r="TLV91" s="8"/>
      <c r="TLW91" s="8"/>
      <c r="TLX91" s="8"/>
      <c r="TLY91" s="8"/>
      <c r="TLZ91" s="8"/>
      <c r="TMA91" s="8"/>
      <c r="TMB91" s="8"/>
      <c r="TMC91" s="8"/>
      <c r="TMD91" s="8"/>
      <c r="TME91" s="8"/>
      <c r="TMF91" s="8"/>
      <c r="TMG91" s="8"/>
      <c r="TMH91" s="8"/>
      <c r="TMI91" s="8"/>
      <c r="TMJ91" s="8"/>
      <c r="TMK91" s="8"/>
      <c r="TML91" s="8"/>
      <c r="TMM91" s="8"/>
      <c r="TMN91" s="8"/>
      <c r="TMO91" s="8"/>
      <c r="TMP91" s="8"/>
      <c r="TMQ91" s="8"/>
      <c r="TMR91" s="8"/>
      <c r="TMS91" s="8"/>
      <c r="TMT91" s="8"/>
      <c r="TMU91" s="8"/>
      <c r="TMV91" s="8"/>
      <c r="TMW91" s="8"/>
      <c r="TMX91" s="8"/>
      <c r="TMY91" s="8"/>
      <c r="TMZ91" s="8"/>
      <c r="TNA91" s="8"/>
      <c r="TNB91" s="8"/>
      <c r="TNC91" s="8"/>
      <c r="TND91" s="8"/>
      <c r="TNE91" s="8"/>
      <c r="TNF91" s="8"/>
      <c r="TNG91" s="8"/>
      <c r="TNH91" s="8"/>
      <c r="TNI91" s="8"/>
      <c r="TNJ91" s="8"/>
      <c r="TNK91" s="8"/>
      <c r="TNL91" s="8"/>
      <c r="TNM91" s="8"/>
      <c r="TNN91" s="8"/>
      <c r="TNO91" s="8"/>
      <c r="TNP91" s="8"/>
      <c r="TNQ91" s="8"/>
      <c r="TNR91" s="8"/>
      <c r="TNS91" s="8"/>
      <c r="TNT91" s="8"/>
      <c r="TNU91" s="8"/>
      <c r="TNV91" s="8"/>
      <c r="TNW91" s="8"/>
      <c r="TNX91" s="8"/>
      <c r="TNY91" s="8"/>
      <c r="TNZ91" s="8"/>
      <c r="TOA91" s="8"/>
      <c r="TOB91" s="8"/>
      <c r="TOC91" s="8"/>
      <c r="TOD91" s="8"/>
      <c r="TOE91" s="8"/>
      <c r="TOF91" s="8"/>
      <c r="TOG91" s="8"/>
      <c r="TOH91" s="8"/>
      <c r="TOI91" s="8"/>
      <c r="TOJ91" s="8"/>
      <c r="TOK91" s="8"/>
      <c r="TOL91" s="8"/>
      <c r="TOM91" s="8"/>
      <c r="TON91" s="8"/>
      <c r="TOO91" s="8"/>
      <c r="TOP91" s="8"/>
      <c r="TOQ91" s="8"/>
      <c r="TOR91" s="8"/>
      <c r="TOS91" s="8"/>
      <c r="TOT91" s="8"/>
      <c r="TOU91" s="8"/>
      <c r="TOV91" s="8"/>
      <c r="TOW91" s="8"/>
      <c r="TOX91" s="8"/>
      <c r="TOY91" s="8"/>
      <c r="TOZ91" s="8"/>
      <c r="TPA91" s="8"/>
      <c r="TPB91" s="8"/>
      <c r="TPC91" s="8"/>
      <c r="TPD91" s="8"/>
      <c r="TPE91" s="8"/>
      <c r="TPF91" s="8"/>
      <c r="TPG91" s="8"/>
      <c r="TPH91" s="8"/>
      <c r="TPI91" s="8"/>
      <c r="TPJ91" s="8"/>
      <c r="TPK91" s="8"/>
      <c r="TPL91" s="8"/>
      <c r="TPM91" s="8"/>
      <c r="TPN91" s="8"/>
      <c r="TPO91" s="8"/>
      <c r="TPP91" s="8"/>
      <c r="TPQ91" s="8"/>
      <c r="TPR91" s="8"/>
      <c r="TPS91" s="8"/>
      <c r="TPT91" s="8"/>
      <c r="TPU91" s="8"/>
      <c r="TPV91" s="8"/>
      <c r="TPW91" s="8"/>
      <c r="TPX91" s="8"/>
      <c r="TPY91" s="8"/>
      <c r="TPZ91" s="8"/>
      <c r="TQA91" s="8"/>
      <c r="TQB91" s="8"/>
      <c r="TQC91" s="8"/>
      <c r="TQD91" s="8"/>
      <c r="TQE91" s="8"/>
      <c r="TQF91" s="8"/>
      <c r="TQG91" s="8"/>
      <c r="TQH91" s="8"/>
      <c r="TQI91" s="8"/>
      <c r="TQJ91" s="8"/>
      <c r="TQK91" s="8"/>
      <c r="TQL91" s="8"/>
      <c r="TQM91" s="8"/>
      <c r="TQN91" s="8"/>
      <c r="TQO91" s="8"/>
      <c r="TQP91" s="8"/>
      <c r="TQQ91" s="8"/>
      <c r="TQR91" s="8"/>
      <c r="TQS91" s="8"/>
      <c r="TQT91" s="8"/>
      <c r="TQU91" s="8"/>
      <c r="TQV91" s="8"/>
      <c r="TQW91" s="8"/>
      <c r="TQX91" s="8"/>
      <c r="TQY91" s="8"/>
      <c r="TQZ91" s="8"/>
      <c r="TRA91" s="8"/>
      <c r="TRB91" s="8"/>
      <c r="TRC91" s="8"/>
      <c r="TRD91" s="8"/>
      <c r="TRE91" s="8"/>
      <c r="TRF91" s="8"/>
      <c r="TRG91" s="8"/>
      <c r="TRH91" s="8"/>
      <c r="TRI91" s="8"/>
      <c r="TRJ91" s="8"/>
      <c r="TRK91" s="8"/>
      <c r="TRL91" s="8"/>
      <c r="TRM91" s="8"/>
      <c r="TRN91" s="8"/>
      <c r="TRO91" s="8"/>
      <c r="TRP91" s="8"/>
      <c r="TRQ91" s="8"/>
      <c r="TRR91" s="8"/>
      <c r="TRS91" s="8"/>
      <c r="TRT91" s="8"/>
      <c r="TRU91" s="8"/>
      <c r="TRV91" s="8"/>
      <c r="TRW91" s="8"/>
      <c r="TRX91" s="8"/>
      <c r="TRY91" s="8"/>
      <c r="TRZ91" s="8"/>
      <c r="TSA91" s="8"/>
      <c r="TSB91" s="8"/>
      <c r="TSC91" s="8"/>
      <c r="TSD91" s="8"/>
      <c r="TSE91" s="8"/>
      <c r="TSF91" s="8"/>
      <c r="TSG91" s="8"/>
      <c r="TSH91" s="8"/>
      <c r="TSI91" s="8"/>
      <c r="TSJ91" s="8"/>
      <c r="TSK91" s="8"/>
      <c r="TSL91" s="8"/>
      <c r="TSM91" s="8"/>
      <c r="TSN91" s="8"/>
      <c r="TSO91" s="8"/>
      <c r="TSP91" s="8"/>
      <c r="TSQ91" s="8"/>
      <c r="TSR91" s="8"/>
      <c r="TSS91" s="8"/>
      <c r="TST91" s="8"/>
      <c r="TSU91" s="8"/>
      <c r="TSV91" s="8"/>
      <c r="TSW91" s="8"/>
      <c r="TSX91" s="8"/>
      <c r="TSY91" s="8"/>
      <c r="TSZ91" s="8"/>
      <c r="TTA91" s="8"/>
      <c r="TTB91" s="8"/>
      <c r="TTC91" s="8"/>
      <c r="TTD91" s="8"/>
      <c r="TTE91" s="8"/>
      <c r="TTF91" s="8"/>
      <c r="TTG91" s="8"/>
      <c r="TTH91" s="8"/>
      <c r="TTI91" s="8"/>
      <c r="TTJ91" s="8"/>
      <c r="TTK91" s="8"/>
      <c r="TTL91" s="8"/>
      <c r="TTM91" s="8"/>
      <c r="TTN91" s="8"/>
      <c r="TTO91" s="8"/>
      <c r="TTP91" s="8"/>
      <c r="TTQ91" s="8"/>
      <c r="TTR91" s="8"/>
      <c r="TTS91" s="8"/>
      <c r="TTT91" s="8"/>
      <c r="TTU91" s="8"/>
      <c r="TTV91" s="8"/>
      <c r="TTW91" s="8"/>
      <c r="TTX91" s="8"/>
      <c r="TTY91" s="8"/>
      <c r="TTZ91" s="8"/>
      <c r="TUA91" s="8"/>
      <c r="TUB91" s="8"/>
      <c r="TUC91" s="8"/>
      <c r="TUD91" s="8"/>
      <c r="TUE91" s="8"/>
      <c r="TUF91" s="8"/>
      <c r="TUG91" s="8"/>
      <c r="TUH91" s="8"/>
      <c r="TUI91" s="8"/>
      <c r="TUJ91" s="8"/>
      <c r="TUK91" s="8"/>
      <c r="TUL91" s="8"/>
      <c r="TUM91" s="8"/>
      <c r="TUN91" s="8"/>
      <c r="TUO91" s="8"/>
      <c r="TUP91" s="8"/>
      <c r="TUQ91" s="8"/>
      <c r="TUR91" s="8"/>
      <c r="TUS91" s="8"/>
      <c r="TUT91" s="8"/>
      <c r="TUU91" s="8"/>
      <c r="TUV91" s="8"/>
      <c r="TUW91" s="8"/>
      <c r="TUX91" s="8"/>
      <c r="TUY91" s="8"/>
      <c r="TUZ91" s="8"/>
      <c r="TVA91" s="8"/>
      <c r="TVB91" s="8"/>
      <c r="TVC91" s="8"/>
      <c r="TVD91" s="8"/>
      <c r="TVE91" s="8"/>
      <c r="TVF91" s="8"/>
      <c r="TVG91" s="8"/>
      <c r="TVH91" s="8"/>
      <c r="TVI91" s="8"/>
      <c r="TVJ91" s="8"/>
      <c r="TVK91" s="8"/>
      <c r="TVL91" s="8"/>
      <c r="TVM91" s="8"/>
      <c r="TVN91" s="8"/>
      <c r="TVO91" s="8"/>
      <c r="TVP91" s="8"/>
      <c r="TVQ91" s="8"/>
      <c r="TVR91" s="8"/>
      <c r="TVS91" s="8"/>
      <c r="TVT91" s="8"/>
      <c r="TVU91" s="8"/>
      <c r="TVV91" s="8"/>
      <c r="TVW91" s="8"/>
      <c r="TVX91" s="8"/>
      <c r="TVY91" s="8"/>
      <c r="TVZ91" s="8"/>
      <c r="TWA91" s="8"/>
      <c r="TWB91" s="8"/>
      <c r="TWC91" s="8"/>
      <c r="TWD91" s="8"/>
      <c r="TWE91" s="8"/>
      <c r="TWF91" s="8"/>
      <c r="TWG91" s="8"/>
      <c r="TWH91" s="8"/>
      <c r="TWI91" s="8"/>
      <c r="TWJ91" s="8"/>
      <c r="TWK91" s="8"/>
      <c r="TWL91" s="8"/>
      <c r="TWM91" s="8"/>
      <c r="TWN91" s="8"/>
      <c r="TWO91" s="8"/>
      <c r="TWP91" s="8"/>
      <c r="TWQ91" s="8"/>
      <c r="TWR91" s="8"/>
      <c r="TWS91" s="8"/>
      <c r="TWT91" s="8"/>
      <c r="TWU91" s="8"/>
      <c r="TWV91" s="8"/>
      <c r="TWW91" s="8"/>
      <c r="TWX91" s="8"/>
      <c r="TWY91" s="8"/>
      <c r="TWZ91" s="8"/>
      <c r="TXA91" s="8"/>
      <c r="TXB91" s="8"/>
      <c r="TXC91" s="8"/>
      <c r="TXD91" s="8"/>
      <c r="TXE91" s="8"/>
      <c r="TXF91" s="8"/>
      <c r="TXG91" s="8"/>
      <c r="TXH91" s="8"/>
      <c r="TXI91" s="8"/>
      <c r="TXJ91" s="8"/>
      <c r="TXK91" s="8"/>
      <c r="TXL91" s="8"/>
      <c r="TXM91" s="8"/>
      <c r="TXN91" s="8"/>
      <c r="TXO91" s="8"/>
      <c r="TXP91" s="8"/>
      <c r="TXQ91" s="8"/>
      <c r="TXR91" s="8"/>
      <c r="TXS91" s="8"/>
      <c r="TXT91" s="8"/>
      <c r="TXU91" s="8"/>
      <c r="TXV91" s="8"/>
      <c r="TXW91" s="8"/>
      <c r="TXX91" s="8"/>
      <c r="TXY91" s="8"/>
      <c r="TXZ91" s="8"/>
      <c r="TYA91" s="8"/>
      <c r="TYB91" s="8"/>
      <c r="TYC91" s="8"/>
      <c r="TYD91" s="8"/>
      <c r="TYE91" s="8"/>
      <c r="TYF91" s="8"/>
      <c r="TYG91" s="8"/>
      <c r="TYH91" s="8"/>
      <c r="TYI91" s="8"/>
      <c r="TYJ91" s="8"/>
      <c r="TYK91" s="8"/>
      <c r="TYL91" s="8"/>
      <c r="TYM91" s="8"/>
      <c r="TYN91" s="8"/>
      <c r="TYO91" s="8"/>
      <c r="TYP91" s="8"/>
      <c r="TYQ91" s="8"/>
      <c r="TYR91" s="8"/>
      <c r="TYS91" s="8"/>
      <c r="TYT91" s="8"/>
      <c r="TYU91" s="8"/>
      <c r="TYV91" s="8"/>
      <c r="TYW91" s="8"/>
      <c r="TYX91" s="8"/>
      <c r="TYY91" s="8"/>
      <c r="TYZ91" s="8"/>
      <c r="TZA91" s="8"/>
      <c r="TZB91" s="8"/>
      <c r="TZC91" s="8"/>
      <c r="TZD91" s="8"/>
      <c r="TZE91" s="8"/>
      <c r="TZF91" s="8"/>
      <c r="TZG91" s="8"/>
      <c r="TZH91" s="8"/>
      <c r="TZI91" s="8"/>
      <c r="TZJ91" s="8"/>
      <c r="TZK91" s="8"/>
      <c r="TZL91" s="8"/>
      <c r="TZM91" s="8"/>
      <c r="TZN91" s="8"/>
      <c r="TZO91" s="8"/>
      <c r="TZP91" s="8"/>
      <c r="TZQ91" s="8"/>
      <c r="TZR91" s="8"/>
      <c r="TZS91" s="8"/>
      <c r="TZT91" s="8"/>
      <c r="TZU91" s="8"/>
      <c r="TZV91" s="8"/>
      <c r="TZW91" s="8"/>
      <c r="TZX91" s="8"/>
      <c r="TZY91" s="8"/>
      <c r="TZZ91" s="8"/>
      <c r="UAA91" s="8"/>
      <c r="UAB91" s="8"/>
      <c r="UAC91" s="8"/>
      <c r="UAD91" s="8"/>
      <c r="UAE91" s="8"/>
      <c r="UAF91" s="8"/>
      <c r="UAG91" s="8"/>
      <c r="UAH91" s="8"/>
      <c r="UAI91" s="8"/>
      <c r="UAJ91" s="8"/>
      <c r="UAK91" s="8"/>
      <c r="UAL91" s="8"/>
      <c r="UAM91" s="8"/>
      <c r="UAN91" s="8"/>
      <c r="UAO91" s="8"/>
      <c r="UAP91" s="8"/>
      <c r="UAQ91" s="8"/>
      <c r="UAR91" s="8"/>
      <c r="UAS91" s="8"/>
      <c r="UAT91" s="8"/>
      <c r="UAU91" s="8"/>
      <c r="UAV91" s="8"/>
      <c r="UAW91" s="8"/>
      <c r="UAX91" s="8"/>
      <c r="UAY91" s="8"/>
      <c r="UAZ91" s="8"/>
      <c r="UBA91" s="8"/>
      <c r="UBB91" s="8"/>
      <c r="UBC91" s="8"/>
      <c r="UBD91" s="8"/>
      <c r="UBE91" s="8"/>
      <c r="UBF91" s="8"/>
      <c r="UBG91" s="8"/>
      <c r="UBH91" s="8"/>
      <c r="UBI91" s="8"/>
      <c r="UBJ91" s="8"/>
      <c r="UBK91" s="8"/>
      <c r="UBL91" s="8"/>
      <c r="UBM91" s="8"/>
      <c r="UBN91" s="8"/>
      <c r="UBO91" s="8"/>
      <c r="UBP91" s="8"/>
      <c r="UBQ91" s="8"/>
      <c r="UBR91" s="8"/>
      <c r="UBS91" s="8"/>
      <c r="UBT91" s="8"/>
      <c r="UBU91" s="8"/>
      <c r="UBV91" s="8"/>
      <c r="UBW91" s="8"/>
      <c r="UBX91" s="8"/>
      <c r="UBY91" s="8"/>
      <c r="UBZ91" s="8"/>
      <c r="UCA91" s="8"/>
      <c r="UCB91" s="8"/>
      <c r="UCC91" s="8"/>
      <c r="UCD91" s="8"/>
      <c r="UCE91" s="8"/>
      <c r="UCF91" s="8"/>
      <c r="UCG91" s="8"/>
      <c r="UCH91" s="8"/>
      <c r="UCI91" s="8"/>
      <c r="UCJ91" s="8"/>
      <c r="UCK91" s="8"/>
      <c r="UCL91" s="8"/>
      <c r="UCM91" s="8"/>
      <c r="UCN91" s="8"/>
      <c r="UCO91" s="8"/>
      <c r="UCP91" s="8"/>
      <c r="UCQ91" s="8"/>
      <c r="UCR91" s="8"/>
      <c r="UCS91" s="8"/>
      <c r="UCT91" s="8"/>
      <c r="UCU91" s="8"/>
      <c r="UCV91" s="8"/>
      <c r="UCW91" s="8"/>
      <c r="UCX91" s="8"/>
      <c r="UCY91" s="8"/>
      <c r="UCZ91" s="8"/>
      <c r="UDA91" s="8"/>
      <c r="UDB91" s="8"/>
      <c r="UDC91" s="8"/>
      <c r="UDD91" s="8"/>
      <c r="UDE91" s="8"/>
      <c r="UDF91" s="8"/>
      <c r="UDG91" s="8"/>
      <c r="UDH91" s="8"/>
      <c r="UDI91" s="8"/>
      <c r="UDJ91" s="8"/>
      <c r="UDK91" s="8"/>
      <c r="UDL91" s="8"/>
      <c r="UDM91" s="8"/>
      <c r="UDN91" s="8"/>
      <c r="UDO91" s="8"/>
      <c r="UDP91" s="8"/>
      <c r="UDQ91" s="8"/>
      <c r="UDR91" s="8"/>
      <c r="UDS91" s="8"/>
      <c r="UDT91" s="8"/>
      <c r="UDU91" s="8"/>
      <c r="UDV91" s="8"/>
      <c r="UDW91" s="8"/>
      <c r="UDX91" s="8"/>
      <c r="UDY91" s="8"/>
      <c r="UDZ91" s="8"/>
      <c r="UEA91" s="8"/>
      <c r="UEB91" s="8"/>
      <c r="UEC91" s="8"/>
      <c r="UED91" s="8"/>
      <c r="UEE91" s="8"/>
      <c r="UEF91" s="8"/>
      <c r="UEG91" s="8"/>
      <c r="UEH91" s="8"/>
      <c r="UEI91" s="8"/>
      <c r="UEJ91" s="8"/>
      <c r="UEK91" s="8"/>
      <c r="UEL91" s="8"/>
      <c r="UEM91" s="8"/>
      <c r="UEN91" s="8"/>
      <c r="UEO91" s="8"/>
      <c r="UEP91" s="8"/>
      <c r="UEQ91" s="8"/>
      <c r="UER91" s="8"/>
      <c r="UES91" s="8"/>
      <c r="UET91" s="8"/>
      <c r="UEU91" s="8"/>
      <c r="UEV91" s="8"/>
      <c r="UEW91" s="8"/>
      <c r="UEX91" s="8"/>
      <c r="UEY91" s="8"/>
      <c r="UEZ91" s="8"/>
      <c r="UFA91" s="8"/>
      <c r="UFB91" s="8"/>
      <c r="UFC91" s="8"/>
      <c r="UFD91" s="8"/>
      <c r="UFE91" s="8"/>
      <c r="UFF91" s="8"/>
      <c r="UFG91" s="8"/>
      <c r="UFH91" s="8"/>
      <c r="UFI91" s="8"/>
      <c r="UFJ91" s="8"/>
      <c r="UFK91" s="8"/>
      <c r="UFL91" s="8"/>
      <c r="UFM91" s="8"/>
      <c r="UFN91" s="8"/>
      <c r="UFO91" s="8"/>
      <c r="UFP91" s="8"/>
      <c r="UFQ91" s="8"/>
      <c r="UFR91" s="8"/>
      <c r="UFS91" s="8"/>
      <c r="UFT91" s="8"/>
      <c r="UFU91" s="8"/>
      <c r="UFV91" s="8"/>
      <c r="UFW91" s="8"/>
      <c r="UFX91" s="8"/>
      <c r="UFY91" s="8"/>
      <c r="UFZ91" s="8"/>
      <c r="UGA91" s="8"/>
      <c r="UGB91" s="8"/>
      <c r="UGC91" s="8"/>
      <c r="UGD91" s="8"/>
      <c r="UGE91" s="8"/>
      <c r="UGF91" s="8"/>
      <c r="UGG91" s="8"/>
      <c r="UGH91" s="8"/>
      <c r="UGI91" s="8"/>
      <c r="UGJ91" s="8"/>
      <c r="UGK91" s="8"/>
      <c r="UGL91" s="8"/>
      <c r="UGM91" s="8"/>
      <c r="UGN91" s="8"/>
      <c r="UGO91" s="8"/>
      <c r="UGP91" s="8"/>
      <c r="UGQ91" s="8"/>
      <c r="UGR91" s="8"/>
      <c r="UGS91" s="8"/>
      <c r="UGT91" s="8"/>
      <c r="UGU91" s="8"/>
      <c r="UGV91" s="8"/>
      <c r="UGW91" s="8"/>
      <c r="UGX91" s="8"/>
      <c r="UGY91" s="8"/>
      <c r="UGZ91" s="8"/>
      <c r="UHA91" s="8"/>
      <c r="UHB91" s="8"/>
      <c r="UHC91" s="8"/>
      <c r="UHD91" s="8"/>
      <c r="UHE91" s="8"/>
      <c r="UHF91" s="8"/>
      <c r="UHG91" s="8"/>
      <c r="UHH91" s="8"/>
      <c r="UHI91" s="8"/>
      <c r="UHJ91" s="8"/>
      <c r="UHK91" s="8"/>
      <c r="UHL91" s="8"/>
      <c r="UHM91" s="8"/>
      <c r="UHN91" s="8"/>
      <c r="UHO91" s="8"/>
      <c r="UHP91" s="8"/>
      <c r="UHQ91" s="8"/>
      <c r="UHR91" s="8"/>
      <c r="UHS91" s="8"/>
      <c r="UHT91" s="8"/>
      <c r="UHU91" s="8"/>
      <c r="UHV91" s="8"/>
      <c r="UHW91" s="8"/>
      <c r="UHX91" s="8"/>
      <c r="UHY91" s="8"/>
      <c r="UHZ91" s="8"/>
      <c r="UIA91" s="8"/>
      <c r="UIB91" s="8"/>
      <c r="UIC91" s="8"/>
      <c r="UID91" s="8"/>
      <c r="UIE91" s="8"/>
      <c r="UIF91" s="8"/>
      <c r="UIG91" s="8"/>
      <c r="UIH91" s="8"/>
      <c r="UII91" s="8"/>
      <c r="UIJ91" s="8"/>
      <c r="UIK91" s="8"/>
      <c r="UIL91" s="8"/>
      <c r="UIM91" s="8"/>
      <c r="UIN91" s="8"/>
      <c r="UIO91" s="8"/>
      <c r="UIP91" s="8"/>
      <c r="UIQ91" s="8"/>
      <c r="UIR91" s="8"/>
      <c r="UIS91" s="8"/>
      <c r="UIT91" s="8"/>
      <c r="UIU91" s="8"/>
      <c r="UIV91" s="8"/>
      <c r="UIW91" s="8"/>
      <c r="UIX91" s="8"/>
      <c r="UIY91" s="8"/>
      <c r="UIZ91" s="8"/>
      <c r="UJA91" s="8"/>
      <c r="UJB91" s="8"/>
      <c r="UJC91" s="8"/>
      <c r="UJD91" s="8"/>
      <c r="UJE91" s="8"/>
      <c r="UJF91" s="8"/>
      <c r="UJG91" s="8"/>
      <c r="UJH91" s="8"/>
      <c r="UJI91" s="8"/>
      <c r="UJJ91" s="8"/>
      <c r="UJK91" s="8"/>
      <c r="UJL91" s="8"/>
      <c r="UJM91" s="8"/>
      <c r="UJN91" s="8"/>
      <c r="UJO91" s="8"/>
      <c r="UJP91" s="8"/>
      <c r="UJQ91" s="8"/>
      <c r="UJR91" s="8"/>
      <c r="UJS91" s="8"/>
      <c r="UJT91" s="8"/>
      <c r="UJU91" s="8"/>
      <c r="UJV91" s="8"/>
      <c r="UJW91" s="8"/>
      <c r="UJX91" s="8"/>
      <c r="UJY91" s="8"/>
      <c r="UJZ91" s="8"/>
      <c r="UKA91" s="8"/>
      <c r="UKB91" s="8"/>
      <c r="UKC91" s="8"/>
      <c r="UKD91" s="8"/>
      <c r="UKE91" s="8"/>
      <c r="UKF91" s="8"/>
      <c r="UKG91" s="8"/>
      <c r="UKH91" s="8"/>
      <c r="UKI91" s="8"/>
      <c r="UKJ91" s="8"/>
      <c r="UKK91" s="8"/>
      <c r="UKL91" s="8"/>
      <c r="UKM91" s="8"/>
      <c r="UKN91" s="8"/>
      <c r="UKO91" s="8"/>
      <c r="UKP91" s="8"/>
      <c r="UKQ91" s="8"/>
      <c r="UKR91" s="8"/>
      <c r="UKS91" s="8"/>
      <c r="UKT91" s="8"/>
      <c r="UKU91" s="8"/>
      <c r="UKV91" s="8"/>
      <c r="UKW91" s="8"/>
      <c r="UKX91" s="8"/>
      <c r="UKY91" s="8"/>
      <c r="UKZ91" s="8"/>
      <c r="ULA91" s="8"/>
      <c r="ULB91" s="8"/>
      <c r="ULC91" s="8"/>
      <c r="ULD91" s="8"/>
      <c r="ULE91" s="8"/>
      <c r="ULF91" s="8"/>
      <c r="ULG91" s="8"/>
      <c r="ULH91" s="8"/>
      <c r="ULI91" s="8"/>
      <c r="ULJ91" s="8"/>
      <c r="ULK91" s="8"/>
      <c r="ULL91" s="8"/>
      <c r="ULM91" s="8"/>
      <c r="ULN91" s="8"/>
      <c r="ULO91" s="8"/>
      <c r="ULP91" s="8"/>
      <c r="ULQ91" s="8"/>
      <c r="ULR91" s="8"/>
      <c r="ULS91" s="8"/>
      <c r="ULT91" s="8"/>
      <c r="ULU91" s="8"/>
      <c r="ULV91" s="8"/>
      <c r="ULW91" s="8"/>
      <c r="ULX91" s="8"/>
      <c r="ULY91" s="8"/>
      <c r="ULZ91" s="8"/>
      <c r="UMA91" s="8"/>
      <c r="UMB91" s="8"/>
      <c r="UMC91" s="8"/>
      <c r="UMD91" s="8"/>
      <c r="UME91" s="8"/>
      <c r="UMF91" s="8"/>
      <c r="UMG91" s="8"/>
      <c r="UMH91" s="8"/>
      <c r="UMI91" s="8"/>
      <c r="UMJ91" s="8"/>
      <c r="UMK91" s="8"/>
      <c r="UML91" s="8"/>
      <c r="UMM91" s="8"/>
      <c r="UMN91" s="8"/>
      <c r="UMO91" s="8"/>
      <c r="UMP91" s="8"/>
      <c r="UMQ91" s="8"/>
      <c r="UMR91" s="8"/>
      <c r="UMS91" s="8"/>
      <c r="UMT91" s="8"/>
      <c r="UMU91" s="8"/>
      <c r="UMV91" s="8"/>
      <c r="UMW91" s="8"/>
      <c r="UMX91" s="8"/>
      <c r="UMY91" s="8"/>
      <c r="UMZ91" s="8"/>
      <c r="UNA91" s="8"/>
      <c r="UNB91" s="8"/>
      <c r="UNC91" s="8"/>
      <c r="UND91" s="8"/>
      <c r="UNE91" s="8"/>
      <c r="UNF91" s="8"/>
      <c r="UNG91" s="8"/>
      <c r="UNH91" s="8"/>
      <c r="UNI91" s="8"/>
      <c r="UNJ91" s="8"/>
      <c r="UNK91" s="8"/>
      <c r="UNL91" s="8"/>
      <c r="UNM91" s="8"/>
      <c r="UNN91" s="8"/>
      <c r="UNO91" s="8"/>
      <c r="UNP91" s="8"/>
      <c r="UNQ91" s="8"/>
      <c r="UNR91" s="8"/>
      <c r="UNS91" s="8"/>
      <c r="UNT91" s="8"/>
      <c r="UNU91" s="8"/>
      <c r="UNV91" s="8"/>
      <c r="UNW91" s="8"/>
      <c r="UNX91" s="8"/>
      <c r="UNY91" s="8"/>
      <c r="UNZ91" s="8"/>
      <c r="UOA91" s="8"/>
      <c r="UOB91" s="8"/>
      <c r="UOC91" s="8"/>
      <c r="UOD91" s="8"/>
      <c r="UOE91" s="8"/>
      <c r="UOF91" s="8"/>
      <c r="UOG91" s="8"/>
      <c r="UOH91" s="8"/>
      <c r="UOI91" s="8"/>
      <c r="UOJ91" s="8"/>
      <c r="UOK91" s="8"/>
      <c r="UOL91" s="8"/>
      <c r="UOM91" s="8"/>
      <c r="UON91" s="8"/>
      <c r="UOO91" s="8"/>
      <c r="UOP91" s="8"/>
      <c r="UOQ91" s="8"/>
      <c r="UOR91" s="8"/>
      <c r="UOS91" s="8"/>
      <c r="UOT91" s="8"/>
      <c r="UOU91" s="8"/>
      <c r="UOV91" s="8"/>
      <c r="UOW91" s="8"/>
      <c r="UOX91" s="8"/>
      <c r="UOY91" s="8"/>
      <c r="UOZ91" s="8"/>
      <c r="UPA91" s="8"/>
      <c r="UPB91" s="8"/>
      <c r="UPC91" s="8"/>
      <c r="UPD91" s="8"/>
      <c r="UPE91" s="8"/>
      <c r="UPF91" s="8"/>
      <c r="UPG91" s="8"/>
      <c r="UPH91" s="8"/>
      <c r="UPI91" s="8"/>
      <c r="UPJ91" s="8"/>
      <c r="UPK91" s="8"/>
      <c r="UPL91" s="8"/>
      <c r="UPM91" s="8"/>
      <c r="UPN91" s="8"/>
      <c r="UPO91" s="8"/>
      <c r="UPP91" s="8"/>
      <c r="UPQ91" s="8"/>
      <c r="UPR91" s="8"/>
      <c r="UPS91" s="8"/>
      <c r="UPT91" s="8"/>
      <c r="UPU91" s="8"/>
      <c r="UPV91" s="8"/>
      <c r="UPW91" s="8"/>
      <c r="UPX91" s="8"/>
      <c r="UPY91" s="8"/>
      <c r="UPZ91" s="8"/>
      <c r="UQA91" s="8"/>
      <c r="UQB91" s="8"/>
      <c r="UQC91" s="8"/>
      <c r="UQD91" s="8"/>
      <c r="UQE91" s="8"/>
      <c r="UQF91" s="8"/>
      <c r="UQG91" s="8"/>
      <c r="UQH91" s="8"/>
      <c r="UQI91" s="8"/>
      <c r="UQJ91" s="8"/>
      <c r="UQK91" s="8"/>
      <c r="UQL91" s="8"/>
      <c r="UQM91" s="8"/>
      <c r="UQN91" s="8"/>
      <c r="UQO91" s="8"/>
      <c r="UQP91" s="8"/>
      <c r="UQQ91" s="8"/>
      <c r="UQR91" s="8"/>
      <c r="UQS91" s="8"/>
      <c r="UQT91" s="8"/>
      <c r="UQU91" s="8"/>
      <c r="UQV91" s="8"/>
      <c r="UQW91" s="8"/>
      <c r="UQX91" s="8"/>
      <c r="UQY91" s="8"/>
      <c r="UQZ91" s="8"/>
      <c r="URA91" s="8"/>
      <c r="URB91" s="8"/>
      <c r="URC91" s="8"/>
      <c r="URD91" s="8"/>
      <c r="URE91" s="8"/>
      <c r="URF91" s="8"/>
      <c r="URG91" s="8"/>
      <c r="URH91" s="8"/>
      <c r="URI91" s="8"/>
      <c r="URJ91" s="8"/>
      <c r="URK91" s="8"/>
      <c r="URL91" s="8"/>
      <c r="URM91" s="8"/>
      <c r="URN91" s="8"/>
      <c r="URO91" s="8"/>
      <c r="URP91" s="8"/>
      <c r="URQ91" s="8"/>
      <c r="URR91" s="8"/>
      <c r="URS91" s="8"/>
      <c r="URT91" s="8"/>
      <c r="URU91" s="8"/>
      <c r="URV91" s="8"/>
      <c r="URW91" s="8"/>
      <c r="URX91" s="8"/>
      <c r="URY91" s="8"/>
      <c r="URZ91" s="8"/>
      <c r="USA91" s="8"/>
      <c r="USB91" s="8"/>
      <c r="USC91" s="8"/>
      <c r="USD91" s="8"/>
      <c r="USE91" s="8"/>
      <c r="USF91" s="8"/>
      <c r="USG91" s="8"/>
      <c r="USH91" s="8"/>
      <c r="USI91" s="8"/>
      <c r="USJ91" s="8"/>
      <c r="USK91" s="8"/>
      <c r="USL91" s="8"/>
      <c r="USM91" s="8"/>
      <c r="USN91" s="8"/>
      <c r="USO91" s="8"/>
      <c r="USP91" s="8"/>
      <c r="USQ91" s="8"/>
      <c r="USR91" s="8"/>
      <c r="USS91" s="8"/>
      <c r="UST91" s="8"/>
      <c r="USU91" s="8"/>
      <c r="USV91" s="8"/>
      <c r="USW91" s="8"/>
      <c r="USX91" s="8"/>
      <c r="USY91" s="8"/>
      <c r="USZ91" s="8"/>
      <c r="UTA91" s="8"/>
      <c r="UTB91" s="8"/>
      <c r="UTC91" s="8"/>
      <c r="UTD91" s="8"/>
      <c r="UTE91" s="8"/>
      <c r="UTF91" s="8"/>
      <c r="UTG91" s="8"/>
      <c r="UTH91" s="8"/>
      <c r="UTI91" s="8"/>
      <c r="UTJ91" s="8"/>
      <c r="UTK91" s="8"/>
      <c r="UTL91" s="8"/>
      <c r="UTM91" s="8"/>
      <c r="UTN91" s="8"/>
      <c r="UTO91" s="8"/>
      <c r="UTP91" s="8"/>
      <c r="UTQ91" s="8"/>
      <c r="UTR91" s="8"/>
      <c r="UTS91" s="8"/>
      <c r="UTT91" s="8"/>
      <c r="UTU91" s="8"/>
      <c r="UTV91" s="8"/>
      <c r="UTW91" s="8"/>
      <c r="UTX91" s="8"/>
      <c r="UTY91" s="8"/>
      <c r="UTZ91" s="8"/>
      <c r="UUA91" s="8"/>
      <c r="UUB91" s="8"/>
      <c r="UUC91" s="8"/>
      <c r="UUD91" s="8"/>
      <c r="UUE91" s="8"/>
      <c r="UUF91" s="8"/>
      <c r="UUG91" s="8"/>
      <c r="UUH91" s="8"/>
      <c r="UUI91" s="8"/>
      <c r="UUJ91" s="8"/>
      <c r="UUK91" s="8"/>
      <c r="UUL91" s="8"/>
      <c r="UUM91" s="8"/>
      <c r="UUN91" s="8"/>
      <c r="UUO91" s="8"/>
      <c r="UUP91" s="8"/>
      <c r="UUQ91" s="8"/>
      <c r="UUR91" s="8"/>
      <c r="UUS91" s="8"/>
      <c r="UUT91" s="8"/>
      <c r="UUU91" s="8"/>
      <c r="UUV91" s="8"/>
      <c r="UUW91" s="8"/>
      <c r="UUX91" s="8"/>
      <c r="UUY91" s="8"/>
      <c r="UUZ91" s="8"/>
      <c r="UVA91" s="8"/>
      <c r="UVB91" s="8"/>
      <c r="UVC91" s="8"/>
      <c r="UVD91" s="8"/>
      <c r="UVE91" s="8"/>
      <c r="UVF91" s="8"/>
      <c r="UVG91" s="8"/>
      <c r="UVH91" s="8"/>
      <c r="UVI91" s="8"/>
      <c r="UVJ91" s="8"/>
      <c r="UVK91" s="8"/>
      <c r="UVL91" s="8"/>
      <c r="UVM91" s="8"/>
      <c r="UVN91" s="8"/>
      <c r="UVO91" s="8"/>
      <c r="UVP91" s="8"/>
      <c r="UVQ91" s="8"/>
      <c r="UVR91" s="8"/>
      <c r="UVS91" s="8"/>
      <c r="UVT91" s="8"/>
      <c r="UVU91" s="8"/>
      <c r="UVV91" s="8"/>
      <c r="UVW91" s="8"/>
      <c r="UVX91" s="8"/>
      <c r="UVY91" s="8"/>
      <c r="UVZ91" s="8"/>
      <c r="UWA91" s="8"/>
      <c r="UWB91" s="8"/>
      <c r="UWC91" s="8"/>
      <c r="UWD91" s="8"/>
      <c r="UWE91" s="8"/>
      <c r="UWF91" s="8"/>
      <c r="UWG91" s="8"/>
      <c r="UWH91" s="8"/>
      <c r="UWI91" s="8"/>
      <c r="UWJ91" s="8"/>
      <c r="UWK91" s="8"/>
      <c r="UWL91" s="8"/>
      <c r="UWM91" s="8"/>
      <c r="UWN91" s="8"/>
      <c r="UWO91" s="8"/>
      <c r="UWP91" s="8"/>
      <c r="UWQ91" s="8"/>
      <c r="UWR91" s="8"/>
      <c r="UWS91" s="8"/>
      <c r="UWT91" s="8"/>
      <c r="UWU91" s="8"/>
      <c r="UWV91" s="8"/>
      <c r="UWW91" s="8"/>
      <c r="UWX91" s="8"/>
      <c r="UWY91" s="8"/>
      <c r="UWZ91" s="8"/>
      <c r="UXA91" s="8"/>
      <c r="UXB91" s="8"/>
      <c r="UXC91" s="8"/>
      <c r="UXD91" s="8"/>
      <c r="UXE91" s="8"/>
      <c r="UXF91" s="8"/>
      <c r="UXG91" s="8"/>
      <c r="UXH91" s="8"/>
      <c r="UXI91" s="8"/>
      <c r="UXJ91" s="8"/>
      <c r="UXK91" s="8"/>
      <c r="UXL91" s="8"/>
      <c r="UXM91" s="8"/>
      <c r="UXN91" s="8"/>
      <c r="UXO91" s="8"/>
      <c r="UXP91" s="8"/>
      <c r="UXQ91" s="8"/>
      <c r="UXR91" s="8"/>
      <c r="UXS91" s="8"/>
      <c r="UXT91" s="8"/>
      <c r="UXU91" s="8"/>
      <c r="UXV91" s="8"/>
      <c r="UXW91" s="8"/>
      <c r="UXX91" s="8"/>
      <c r="UXY91" s="8"/>
      <c r="UXZ91" s="8"/>
      <c r="UYA91" s="8"/>
      <c r="UYB91" s="8"/>
      <c r="UYC91" s="8"/>
      <c r="UYD91" s="8"/>
      <c r="UYE91" s="8"/>
      <c r="UYF91" s="8"/>
      <c r="UYG91" s="8"/>
      <c r="UYH91" s="8"/>
      <c r="UYI91" s="8"/>
      <c r="UYJ91" s="8"/>
      <c r="UYK91" s="8"/>
      <c r="UYL91" s="8"/>
      <c r="UYM91" s="8"/>
      <c r="UYN91" s="8"/>
      <c r="UYO91" s="8"/>
      <c r="UYP91" s="8"/>
      <c r="UYQ91" s="8"/>
      <c r="UYR91" s="8"/>
      <c r="UYS91" s="8"/>
      <c r="UYT91" s="8"/>
      <c r="UYU91" s="8"/>
      <c r="UYV91" s="8"/>
      <c r="UYW91" s="8"/>
      <c r="UYX91" s="8"/>
      <c r="UYY91" s="8"/>
      <c r="UYZ91" s="8"/>
      <c r="UZA91" s="8"/>
      <c r="UZB91" s="8"/>
      <c r="UZC91" s="8"/>
      <c r="UZD91" s="8"/>
      <c r="UZE91" s="8"/>
      <c r="UZF91" s="8"/>
      <c r="UZG91" s="8"/>
      <c r="UZH91" s="8"/>
      <c r="UZI91" s="8"/>
      <c r="UZJ91" s="8"/>
      <c r="UZK91" s="8"/>
      <c r="UZL91" s="8"/>
      <c r="UZM91" s="8"/>
      <c r="UZN91" s="8"/>
      <c r="UZO91" s="8"/>
      <c r="UZP91" s="8"/>
      <c r="UZQ91" s="8"/>
      <c r="UZR91" s="8"/>
      <c r="UZS91" s="8"/>
      <c r="UZT91" s="8"/>
      <c r="UZU91" s="8"/>
      <c r="UZV91" s="8"/>
      <c r="UZW91" s="8"/>
      <c r="UZX91" s="8"/>
      <c r="UZY91" s="8"/>
      <c r="UZZ91" s="8"/>
      <c r="VAA91" s="8"/>
      <c r="VAB91" s="8"/>
      <c r="VAC91" s="8"/>
      <c r="VAD91" s="8"/>
      <c r="VAE91" s="8"/>
      <c r="VAF91" s="8"/>
      <c r="VAG91" s="8"/>
      <c r="VAH91" s="8"/>
      <c r="VAI91" s="8"/>
      <c r="VAJ91" s="8"/>
      <c r="VAK91" s="8"/>
      <c r="VAL91" s="8"/>
      <c r="VAM91" s="8"/>
      <c r="VAN91" s="8"/>
      <c r="VAO91" s="8"/>
      <c r="VAP91" s="8"/>
      <c r="VAQ91" s="8"/>
      <c r="VAR91" s="8"/>
      <c r="VAS91" s="8"/>
      <c r="VAT91" s="8"/>
      <c r="VAU91" s="8"/>
      <c r="VAV91" s="8"/>
      <c r="VAW91" s="8"/>
      <c r="VAX91" s="8"/>
      <c r="VAY91" s="8"/>
      <c r="VAZ91" s="8"/>
      <c r="VBA91" s="8"/>
      <c r="VBB91" s="8"/>
      <c r="VBC91" s="8"/>
      <c r="VBD91" s="8"/>
      <c r="VBE91" s="8"/>
      <c r="VBF91" s="8"/>
      <c r="VBG91" s="8"/>
      <c r="VBH91" s="8"/>
      <c r="VBI91" s="8"/>
      <c r="VBJ91" s="8"/>
      <c r="VBK91" s="8"/>
      <c r="VBL91" s="8"/>
      <c r="VBM91" s="8"/>
      <c r="VBN91" s="8"/>
      <c r="VBO91" s="8"/>
      <c r="VBP91" s="8"/>
      <c r="VBQ91" s="8"/>
      <c r="VBR91" s="8"/>
      <c r="VBS91" s="8"/>
      <c r="VBT91" s="8"/>
      <c r="VBU91" s="8"/>
      <c r="VBV91" s="8"/>
      <c r="VBW91" s="8"/>
      <c r="VBX91" s="8"/>
      <c r="VBY91" s="8"/>
      <c r="VBZ91" s="8"/>
      <c r="VCA91" s="8"/>
      <c r="VCB91" s="8"/>
      <c r="VCC91" s="8"/>
      <c r="VCD91" s="8"/>
      <c r="VCE91" s="8"/>
      <c r="VCF91" s="8"/>
      <c r="VCG91" s="8"/>
      <c r="VCH91" s="8"/>
      <c r="VCI91" s="8"/>
      <c r="VCJ91" s="8"/>
      <c r="VCK91" s="8"/>
      <c r="VCL91" s="8"/>
      <c r="VCM91" s="8"/>
      <c r="VCN91" s="8"/>
      <c r="VCO91" s="8"/>
      <c r="VCP91" s="8"/>
      <c r="VCQ91" s="8"/>
      <c r="VCR91" s="8"/>
      <c r="VCS91" s="8"/>
      <c r="VCT91" s="8"/>
      <c r="VCU91" s="8"/>
      <c r="VCV91" s="8"/>
      <c r="VCW91" s="8"/>
      <c r="VCX91" s="8"/>
      <c r="VCY91" s="8"/>
      <c r="VCZ91" s="8"/>
      <c r="VDA91" s="8"/>
      <c r="VDB91" s="8"/>
      <c r="VDC91" s="8"/>
      <c r="VDD91" s="8"/>
      <c r="VDE91" s="8"/>
      <c r="VDF91" s="8"/>
      <c r="VDG91" s="8"/>
      <c r="VDH91" s="8"/>
      <c r="VDI91" s="8"/>
      <c r="VDJ91" s="8"/>
      <c r="VDK91" s="8"/>
      <c r="VDL91" s="8"/>
      <c r="VDM91" s="8"/>
      <c r="VDN91" s="8"/>
      <c r="VDO91" s="8"/>
      <c r="VDP91" s="8"/>
      <c r="VDQ91" s="8"/>
      <c r="VDR91" s="8"/>
      <c r="VDS91" s="8"/>
      <c r="VDT91" s="8"/>
      <c r="VDU91" s="8"/>
      <c r="VDV91" s="8"/>
      <c r="VDW91" s="8"/>
      <c r="VDX91" s="8"/>
      <c r="VDY91" s="8"/>
      <c r="VDZ91" s="8"/>
      <c r="VEA91" s="8"/>
      <c r="VEB91" s="8"/>
      <c r="VEC91" s="8"/>
      <c r="VED91" s="8"/>
      <c r="VEE91" s="8"/>
      <c r="VEF91" s="8"/>
      <c r="VEG91" s="8"/>
      <c r="VEH91" s="8"/>
      <c r="VEI91" s="8"/>
      <c r="VEJ91" s="8"/>
      <c r="VEK91" s="8"/>
      <c r="VEL91" s="8"/>
      <c r="VEM91" s="8"/>
      <c r="VEN91" s="8"/>
      <c r="VEO91" s="8"/>
      <c r="VEP91" s="8"/>
      <c r="VEQ91" s="8"/>
      <c r="VER91" s="8"/>
      <c r="VES91" s="8"/>
      <c r="VET91" s="8"/>
      <c r="VEU91" s="8"/>
      <c r="VEV91" s="8"/>
      <c r="VEW91" s="8"/>
      <c r="VEX91" s="8"/>
      <c r="VEY91" s="8"/>
      <c r="VEZ91" s="8"/>
      <c r="VFA91" s="8"/>
      <c r="VFB91" s="8"/>
      <c r="VFC91" s="8"/>
      <c r="VFD91" s="8"/>
      <c r="VFE91" s="8"/>
      <c r="VFF91" s="8"/>
      <c r="VFG91" s="8"/>
      <c r="VFH91" s="8"/>
      <c r="VFI91" s="8"/>
      <c r="VFJ91" s="8"/>
      <c r="VFK91" s="8"/>
      <c r="VFL91" s="8"/>
      <c r="VFM91" s="8"/>
      <c r="VFN91" s="8"/>
      <c r="VFO91" s="8"/>
      <c r="VFP91" s="8"/>
      <c r="VFQ91" s="8"/>
      <c r="VFR91" s="8"/>
      <c r="VFS91" s="8"/>
      <c r="VFT91" s="8"/>
      <c r="VFU91" s="8"/>
      <c r="VFV91" s="8"/>
      <c r="VFW91" s="8"/>
      <c r="VFX91" s="8"/>
      <c r="VFY91" s="8"/>
      <c r="VFZ91" s="8"/>
      <c r="VGA91" s="8"/>
      <c r="VGB91" s="8"/>
      <c r="VGC91" s="8"/>
      <c r="VGD91" s="8"/>
      <c r="VGE91" s="8"/>
      <c r="VGF91" s="8"/>
      <c r="VGG91" s="8"/>
      <c r="VGH91" s="8"/>
      <c r="VGI91" s="8"/>
      <c r="VGJ91" s="8"/>
      <c r="VGK91" s="8"/>
      <c r="VGL91" s="8"/>
      <c r="VGM91" s="8"/>
      <c r="VGN91" s="8"/>
      <c r="VGO91" s="8"/>
      <c r="VGP91" s="8"/>
      <c r="VGQ91" s="8"/>
      <c r="VGR91" s="8"/>
      <c r="VGS91" s="8"/>
      <c r="VGT91" s="8"/>
      <c r="VGU91" s="8"/>
      <c r="VGV91" s="8"/>
      <c r="VGW91" s="8"/>
      <c r="VGX91" s="8"/>
      <c r="VGY91" s="8"/>
      <c r="VGZ91" s="8"/>
      <c r="VHA91" s="8"/>
      <c r="VHB91" s="8"/>
      <c r="VHC91" s="8"/>
      <c r="VHD91" s="8"/>
      <c r="VHE91" s="8"/>
      <c r="VHF91" s="8"/>
      <c r="VHG91" s="8"/>
      <c r="VHH91" s="8"/>
      <c r="VHI91" s="8"/>
      <c r="VHJ91" s="8"/>
      <c r="VHK91" s="8"/>
      <c r="VHL91" s="8"/>
      <c r="VHM91" s="8"/>
      <c r="VHN91" s="8"/>
      <c r="VHO91" s="8"/>
      <c r="VHP91" s="8"/>
      <c r="VHQ91" s="8"/>
      <c r="VHR91" s="8"/>
      <c r="VHS91" s="8"/>
      <c r="VHT91" s="8"/>
      <c r="VHU91" s="8"/>
      <c r="VHV91" s="8"/>
      <c r="VHW91" s="8"/>
      <c r="VHX91" s="8"/>
      <c r="VHY91" s="8"/>
      <c r="VHZ91" s="8"/>
      <c r="VIA91" s="8"/>
      <c r="VIB91" s="8"/>
      <c r="VIC91" s="8"/>
      <c r="VID91" s="8"/>
      <c r="VIE91" s="8"/>
      <c r="VIF91" s="8"/>
      <c r="VIG91" s="8"/>
      <c r="VIH91" s="8"/>
      <c r="VII91" s="8"/>
      <c r="VIJ91" s="8"/>
      <c r="VIK91" s="8"/>
      <c r="VIL91" s="8"/>
      <c r="VIM91" s="8"/>
      <c r="VIN91" s="8"/>
      <c r="VIO91" s="8"/>
      <c r="VIP91" s="8"/>
      <c r="VIQ91" s="8"/>
      <c r="VIR91" s="8"/>
      <c r="VIS91" s="8"/>
      <c r="VIT91" s="8"/>
      <c r="VIU91" s="8"/>
      <c r="VIV91" s="8"/>
      <c r="VIW91" s="8"/>
      <c r="VIX91" s="8"/>
      <c r="VIY91" s="8"/>
      <c r="VIZ91" s="8"/>
      <c r="VJA91" s="8"/>
      <c r="VJB91" s="8"/>
      <c r="VJC91" s="8"/>
      <c r="VJD91" s="8"/>
      <c r="VJE91" s="8"/>
      <c r="VJF91" s="8"/>
      <c r="VJG91" s="8"/>
      <c r="VJH91" s="8"/>
      <c r="VJI91" s="8"/>
      <c r="VJJ91" s="8"/>
      <c r="VJK91" s="8"/>
      <c r="VJL91" s="8"/>
      <c r="VJM91" s="8"/>
      <c r="VJN91" s="8"/>
      <c r="VJO91" s="8"/>
      <c r="VJP91" s="8"/>
      <c r="VJQ91" s="8"/>
      <c r="VJR91" s="8"/>
      <c r="VJS91" s="8"/>
      <c r="VJT91" s="8"/>
      <c r="VJU91" s="8"/>
      <c r="VJV91" s="8"/>
      <c r="VJW91" s="8"/>
      <c r="VJX91" s="8"/>
      <c r="VJY91" s="8"/>
      <c r="VJZ91" s="8"/>
      <c r="VKA91" s="8"/>
      <c r="VKB91" s="8"/>
      <c r="VKC91" s="8"/>
      <c r="VKD91" s="8"/>
      <c r="VKE91" s="8"/>
      <c r="VKF91" s="8"/>
      <c r="VKG91" s="8"/>
      <c r="VKH91" s="8"/>
      <c r="VKI91" s="8"/>
      <c r="VKJ91" s="8"/>
      <c r="VKK91" s="8"/>
      <c r="VKL91" s="8"/>
      <c r="VKM91" s="8"/>
      <c r="VKN91" s="8"/>
      <c r="VKO91" s="8"/>
      <c r="VKP91" s="8"/>
      <c r="VKQ91" s="8"/>
      <c r="VKR91" s="8"/>
      <c r="VKS91" s="8"/>
      <c r="VKT91" s="8"/>
      <c r="VKU91" s="8"/>
      <c r="VKV91" s="8"/>
      <c r="VKW91" s="8"/>
      <c r="VKX91" s="8"/>
      <c r="VKY91" s="8"/>
      <c r="VKZ91" s="8"/>
      <c r="VLA91" s="8"/>
      <c r="VLB91" s="8"/>
      <c r="VLC91" s="8"/>
      <c r="VLD91" s="8"/>
      <c r="VLE91" s="8"/>
      <c r="VLF91" s="8"/>
      <c r="VLG91" s="8"/>
      <c r="VLH91" s="8"/>
      <c r="VLI91" s="8"/>
      <c r="VLJ91" s="8"/>
      <c r="VLK91" s="8"/>
      <c r="VLL91" s="8"/>
      <c r="VLM91" s="8"/>
      <c r="VLN91" s="8"/>
      <c r="VLO91" s="8"/>
      <c r="VLP91" s="8"/>
      <c r="VLQ91" s="8"/>
      <c r="VLR91" s="8"/>
      <c r="VLS91" s="8"/>
      <c r="VLT91" s="8"/>
      <c r="VLU91" s="8"/>
      <c r="VLV91" s="8"/>
      <c r="VLW91" s="8"/>
      <c r="VLX91" s="8"/>
      <c r="VLY91" s="8"/>
      <c r="VLZ91" s="8"/>
      <c r="VMA91" s="8"/>
      <c r="VMB91" s="8"/>
      <c r="VMC91" s="8"/>
      <c r="VMD91" s="8"/>
      <c r="VME91" s="8"/>
      <c r="VMF91" s="8"/>
      <c r="VMG91" s="8"/>
      <c r="VMH91" s="8"/>
      <c r="VMI91" s="8"/>
      <c r="VMJ91" s="8"/>
      <c r="VMK91" s="8"/>
      <c r="VML91" s="8"/>
      <c r="VMM91" s="8"/>
      <c r="VMN91" s="8"/>
      <c r="VMO91" s="8"/>
      <c r="VMP91" s="8"/>
      <c r="VMQ91" s="8"/>
      <c r="VMR91" s="8"/>
      <c r="VMS91" s="8"/>
      <c r="VMT91" s="8"/>
      <c r="VMU91" s="8"/>
      <c r="VMV91" s="8"/>
      <c r="VMW91" s="8"/>
      <c r="VMX91" s="8"/>
      <c r="VMY91" s="8"/>
      <c r="VMZ91" s="8"/>
      <c r="VNA91" s="8"/>
      <c r="VNB91" s="8"/>
      <c r="VNC91" s="8"/>
      <c r="VND91" s="8"/>
      <c r="VNE91" s="8"/>
      <c r="VNF91" s="8"/>
      <c r="VNG91" s="8"/>
      <c r="VNH91" s="8"/>
      <c r="VNI91" s="8"/>
      <c r="VNJ91" s="8"/>
      <c r="VNK91" s="8"/>
      <c r="VNL91" s="8"/>
      <c r="VNM91" s="8"/>
      <c r="VNN91" s="8"/>
      <c r="VNO91" s="8"/>
      <c r="VNP91" s="8"/>
      <c r="VNQ91" s="8"/>
      <c r="VNR91" s="8"/>
      <c r="VNS91" s="8"/>
      <c r="VNT91" s="8"/>
      <c r="VNU91" s="8"/>
      <c r="VNV91" s="8"/>
      <c r="VNW91" s="8"/>
      <c r="VNX91" s="8"/>
      <c r="VNY91" s="8"/>
      <c r="VNZ91" s="8"/>
      <c r="VOA91" s="8"/>
      <c r="VOB91" s="8"/>
      <c r="VOC91" s="8"/>
      <c r="VOD91" s="8"/>
      <c r="VOE91" s="8"/>
      <c r="VOF91" s="8"/>
      <c r="VOG91" s="8"/>
      <c r="VOH91" s="8"/>
      <c r="VOI91" s="8"/>
      <c r="VOJ91" s="8"/>
      <c r="VOK91" s="8"/>
      <c r="VOL91" s="8"/>
      <c r="VOM91" s="8"/>
      <c r="VON91" s="8"/>
      <c r="VOO91" s="8"/>
      <c r="VOP91" s="8"/>
      <c r="VOQ91" s="8"/>
      <c r="VOR91" s="8"/>
      <c r="VOS91" s="8"/>
      <c r="VOT91" s="8"/>
      <c r="VOU91" s="8"/>
      <c r="VOV91" s="8"/>
      <c r="VOW91" s="8"/>
      <c r="VOX91" s="8"/>
      <c r="VOY91" s="8"/>
      <c r="VOZ91" s="8"/>
      <c r="VPA91" s="8"/>
      <c r="VPB91" s="8"/>
      <c r="VPC91" s="8"/>
      <c r="VPD91" s="8"/>
      <c r="VPE91" s="8"/>
      <c r="VPF91" s="8"/>
      <c r="VPG91" s="8"/>
      <c r="VPH91" s="8"/>
      <c r="VPI91" s="8"/>
      <c r="VPJ91" s="8"/>
      <c r="VPK91" s="8"/>
      <c r="VPL91" s="8"/>
      <c r="VPM91" s="8"/>
      <c r="VPN91" s="8"/>
      <c r="VPO91" s="8"/>
      <c r="VPP91" s="8"/>
      <c r="VPQ91" s="8"/>
      <c r="VPR91" s="8"/>
      <c r="VPS91" s="8"/>
      <c r="VPT91" s="8"/>
      <c r="VPU91" s="8"/>
      <c r="VPV91" s="8"/>
      <c r="VPW91" s="8"/>
      <c r="VPX91" s="8"/>
      <c r="VPY91" s="8"/>
      <c r="VPZ91" s="8"/>
      <c r="VQA91" s="8"/>
      <c r="VQB91" s="8"/>
      <c r="VQC91" s="8"/>
      <c r="VQD91" s="8"/>
      <c r="VQE91" s="8"/>
      <c r="VQF91" s="8"/>
      <c r="VQG91" s="8"/>
      <c r="VQH91" s="8"/>
      <c r="VQI91" s="8"/>
      <c r="VQJ91" s="8"/>
      <c r="VQK91" s="8"/>
      <c r="VQL91" s="8"/>
      <c r="VQM91" s="8"/>
      <c r="VQN91" s="8"/>
      <c r="VQO91" s="8"/>
      <c r="VQP91" s="8"/>
      <c r="VQQ91" s="8"/>
      <c r="VQR91" s="8"/>
      <c r="VQS91" s="8"/>
      <c r="VQT91" s="8"/>
      <c r="VQU91" s="8"/>
      <c r="VQV91" s="8"/>
      <c r="VQW91" s="8"/>
      <c r="VQX91" s="8"/>
      <c r="VQY91" s="8"/>
      <c r="VQZ91" s="8"/>
      <c r="VRA91" s="8"/>
      <c r="VRB91" s="8"/>
      <c r="VRC91" s="8"/>
      <c r="VRD91" s="8"/>
      <c r="VRE91" s="8"/>
      <c r="VRF91" s="8"/>
      <c r="VRG91" s="8"/>
      <c r="VRH91" s="8"/>
      <c r="VRI91" s="8"/>
      <c r="VRJ91" s="8"/>
      <c r="VRK91" s="8"/>
      <c r="VRL91" s="8"/>
      <c r="VRM91" s="8"/>
      <c r="VRN91" s="8"/>
      <c r="VRO91" s="8"/>
      <c r="VRP91" s="8"/>
      <c r="VRQ91" s="8"/>
      <c r="VRR91" s="8"/>
      <c r="VRS91" s="8"/>
      <c r="VRT91" s="8"/>
      <c r="VRU91" s="8"/>
      <c r="VRV91" s="8"/>
      <c r="VRW91" s="8"/>
      <c r="VRX91" s="8"/>
      <c r="VRY91" s="8"/>
      <c r="VRZ91" s="8"/>
      <c r="VSA91" s="8"/>
      <c r="VSB91" s="8"/>
      <c r="VSC91" s="8"/>
      <c r="VSD91" s="8"/>
      <c r="VSE91" s="8"/>
      <c r="VSF91" s="8"/>
      <c r="VSG91" s="8"/>
      <c r="VSH91" s="8"/>
      <c r="VSI91" s="8"/>
      <c r="VSJ91" s="8"/>
      <c r="VSK91" s="8"/>
      <c r="VSL91" s="8"/>
      <c r="VSM91" s="8"/>
      <c r="VSN91" s="8"/>
      <c r="VSO91" s="8"/>
      <c r="VSP91" s="8"/>
      <c r="VSQ91" s="8"/>
      <c r="VSR91" s="8"/>
      <c r="VSS91" s="8"/>
      <c r="VST91" s="8"/>
      <c r="VSU91" s="8"/>
      <c r="VSV91" s="8"/>
      <c r="VSW91" s="8"/>
      <c r="VSX91" s="8"/>
      <c r="VSY91" s="8"/>
      <c r="VSZ91" s="8"/>
      <c r="VTA91" s="8"/>
      <c r="VTB91" s="8"/>
      <c r="VTC91" s="8"/>
      <c r="VTD91" s="8"/>
      <c r="VTE91" s="8"/>
      <c r="VTF91" s="8"/>
      <c r="VTG91" s="8"/>
      <c r="VTH91" s="8"/>
      <c r="VTI91" s="8"/>
      <c r="VTJ91" s="8"/>
      <c r="VTK91" s="8"/>
      <c r="VTL91" s="8"/>
      <c r="VTM91" s="8"/>
      <c r="VTN91" s="8"/>
      <c r="VTO91" s="8"/>
      <c r="VTP91" s="8"/>
      <c r="VTQ91" s="8"/>
      <c r="VTR91" s="8"/>
      <c r="VTS91" s="8"/>
      <c r="VTT91" s="8"/>
      <c r="VTU91" s="8"/>
      <c r="VTV91" s="8"/>
      <c r="VTW91" s="8"/>
      <c r="VTX91" s="8"/>
      <c r="VTY91" s="8"/>
      <c r="VTZ91" s="8"/>
      <c r="VUA91" s="8"/>
      <c r="VUB91" s="8"/>
      <c r="VUC91" s="8"/>
      <c r="VUD91" s="8"/>
      <c r="VUE91" s="8"/>
      <c r="VUF91" s="8"/>
      <c r="VUG91" s="8"/>
      <c r="VUH91" s="8"/>
      <c r="VUI91" s="8"/>
      <c r="VUJ91" s="8"/>
      <c r="VUK91" s="8"/>
      <c r="VUL91" s="8"/>
      <c r="VUM91" s="8"/>
      <c r="VUN91" s="8"/>
      <c r="VUO91" s="8"/>
      <c r="VUP91" s="8"/>
      <c r="VUQ91" s="8"/>
      <c r="VUR91" s="8"/>
      <c r="VUS91" s="8"/>
      <c r="VUT91" s="8"/>
      <c r="VUU91" s="8"/>
      <c r="VUV91" s="8"/>
      <c r="VUW91" s="8"/>
      <c r="VUX91" s="8"/>
      <c r="VUY91" s="8"/>
      <c r="VUZ91" s="8"/>
      <c r="VVA91" s="8"/>
      <c r="VVB91" s="8"/>
      <c r="VVC91" s="8"/>
      <c r="VVD91" s="8"/>
      <c r="VVE91" s="8"/>
      <c r="VVF91" s="8"/>
      <c r="VVG91" s="8"/>
      <c r="VVH91" s="8"/>
      <c r="VVI91" s="8"/>
      <c r="VVJ91" s="8"/>
      <c r="VVK91" s="8"/>
      <c r="VVL91" s="8"/>
      <c r="VVM91" s="8"/>
      <c r="VVN91" s="8"/>
      <c r="VVO91" s="8"/>
      <c r="VVP91" s="8"/>
      <c r="VVQ91" s="8"/>
      <c r="VVR91" s="8"/>
      <c r="VVS91" s="8"/>
      <c r="VVT91" s="8"/>
      <c r="VVU91" s="8"/>
      <c r="VVV91" s="8"/>
      <c r="VVW91" s="8"/>
      <c r="VVX91" s="8"/>
      <c r="VVY91" s="8"/>
      <c r="VVZ91" s="8"/>
      <c r="VWA91" s="8"/>
      <c r="VWB91" s="8"/>
      <c r="VWC91" s="8"/>
      <c r="VWD91" s="8"/>
      <c r="VWE91" s="8"/>
      <c r="VWF91" s="8"/>
      <c r="VWG91" s="8"/>
      <c r="VWH91" s="8"/>
      <c r="VWI91" s="8"/>
      <c r="VWJ91" s="8"/>
      <c r="VWK91" s="8"/>
      <c r="VWL91" s="8"/>
      <c r="VWM91" s="8"/>
      <c r="VWN91" s="8"/>
      <c r="VWO91" s="8"/>
      <c r="VWP91" s="8"/>
      <c r="VWQ91" s="8"/>
      <c r="VWR91" s="8"/>
      <c r="VWS91" s="8"/>
      <c r="VWT91" s="8"/>
      <c r="VWU91" s="8"/>
      <c r="VWV91" s="8"/>
      <c r="VWW91" s="8"/>
      <c r="VWX91" s="8"/>
      <c r="VWY91" s="8"/>
      <c r="VWZ91" s="8"/>
      <c r="VXA91" s="8"/>
      <c r="VXB91" s="8"/>
      <c r="VXC91" s="8"/>
      <c r="VXD91" s="8"/>
      <c r="VXE91" s="8"/>
      <c r="VXF91" s="8"/>
      <c r="VXG91" s="8"/>
      <c r="VXH91" s="8"/>
      <c r="VXI91" s="8"/>
      <c r="VXJ91" s="8"/>
      <c r="VXK91" s="8"/>
      <c r="VXL91" s="8"/>
      <c r="VXM91" s="8"/>
      <c r="VXN91" s="8"/>
      <c r="VXO91" s="8"/>
      <c r="VXP91" s="8"/>
      <c r="VXQ91" s="8"/>
      <c r="VXR91" s="8"/>
      <c r="VXS91" s="8"/>
      <c r="VXT91" s="8"/>
      <c r="VXU91" s="8"/>
      <c r="VXV91" s="8"/>
      <c r="VXW91" s="8"/>
      <c r="VXX91" s="8"/>
      <c r="VXY91" s="8"/>
      <c r="VXZ91" s="8"/>
      <c r="VYA91" s="8"/>
      <c r="VYB91" s="8"/>
      <c r="VYC91" s="8"/>
      <c r="VYD91" s="8"/>
      <c r="VYE91" s="8"/>
      <c r="VYF91" s="8"/>
      <c r="VYG91" s="8"/>
      <c r="VYH91" s="8"/>
      <c r="VYI91" s="8"/>
      <c r="VYJ91" s="8"/>
      <c r="VYK91" s="8"/>
      <c r="VYL91" s="8"/>
      <c r="VYM91" s="8"/>
      <c r="VYN91" s="8"/>
      <c r="VYO91" s="8"/>
      <c r="VYP91" s="8"/>
      <c r="VYQ91" s="8"/>
      <c r="VYR91" s="8"/>
      <c r="VYS91" s="8"/>
      <c r="VYT91" s="8"/>
      <c r="VYU91" s="8"/>
      <c r="VYV91" s="8"/>
      <c r="VYW91" s="8"/>
      <c r="VYX91" s="8"/>
      <c r="VYY91" s="8"/>
      <c r="VYZ91" s="8"/>
      <c r="VZA91" s="8"/>
      <c r="VZB91" s="8"/>
      <c r="VZC91" s="8"/>
      <c r="VZD91" s="8"/>
      <c r="VZE91" s="8"/>
      <c r="VZF91" s="8"/>
      <c r="VZG91" s="8"/>
      <c r="VZH91" s="8"/>
      <c r="VZI91" s="8"/>
      <c r="VZJ91" s="8"/>
      <c r="VZK91" s="8"/>
      <c r="VZL91" s="8"/>
      <c r="VZM91" s="8"/>
      <c r="VZN91" s="8"/>
      <c r="VZO91" s="8"/>
      <c r="VZP91" s="8"/>
      <c r="VZQ91" s="8"/>
      <c r="VZR91" s="8"/>
      <c r="VZS91" s="8"/>
      <c r="VZT91" s="8"/>
      <c r="VZU91" s="8"/>
      <c r="VZV91" s="8"/>
      <c r="VZW91" s="8"/>
      <c r="VZX91" s="8"/>
      <c r="VZY91" s="8"/>
      <c r="VZZ91" s="8"/>
      <c r="WAA91" s="8"/>
      <c r="WAB91" s="8"/>
      <c r="WAC91" s="8"/>
      <c r="WAD91" s="8"/>
      <c r="WAE91" s="8"/>
      <c r="WAF91" s="8"/>
      <c r="WAG91" s="8"/>
      <c r="WAH91" s="8"/>
      <c r="WAI91" s="8"/>
      <c r="WAJ91" s="8"/>
      <c r="WAK91" s="8"/>
      <c r="WAL91" s="8"/>
      <c r="WAM91" s="8"/>
      <c r="WAN91" s="8"/>
      <c r="WAO91" s="8"/>
      <c r="WAP91" s="8"/>
      <c r="WAQ91" s="8"/>
      <c r="WAR91" s="8"/>
      <c r="WAS91" s="8"/>
      <c r="WAT91" s="8"/>
      <c r="WAU91" s="8"/>
      <c r="WAV91" s="8"/>
      <c r="WAW91" s="8"/>
      <c r="WAX91" s="8"/>
      <c r="WAY91" s="8"/>
      <c r="WAZ91" s="8"/>
      <c r="WBA91" s="8"/>
      <c r="WBB91" s="8"/>
      <c r="WBC91" s="8"/>
      <c r="WBD91" s="8"/>
      <c r="WBE91" s="8"/>
      <c r="WBF91" s="8"/>
      <c r="WBG91" s="8"/>
      <c r="WBH91" s="8"/>
      <c r="WBI91" s="8"/>
      <c r="WBJ91" s="8"/>
      <c r="WBK91" s="8"/>
      <c r="WBL91" s="8"/>
      <c r="WBM91" s="8"/>
      <c r="WBN91" s="8"/>
      <c r="WBO91" s="8"/>
      <c r="WBP91" s="8"/>
      <c r="WBQ91" s="8"/>
      <c r="WBR91" s="8"/>
      <c r="WBS91" s="8"/>
      <c r="WBT91" s="8"/>
      <c r="WBU91" s="8"/>
      <c r="WBV91" s="8"/>
      <c r="WBW91" s="8"/>
      <c r="WBX91" s="8"/>
      <c r="WBY91" s="8"/>
      <c r="WBZ91" s="8"/>
      <c r="WCA91" s="8"/>
      <c r="WCB91" s="8"/>
      <c r="WCC91" s="8"/>
      <c r="WCD91" s="8"/>
      <c r="WCE91" s="8"/>
      <c r="WCF91" s="8"/>
      <c r="WCG91" s="8"/>
      <c r="WCH91" s="8"/>
      <c r="WCI91" s="8"/>
      <c r="WCJ91" s="8"/>
      <c r="WCK91" s="8"/>
      <c r="WCL91" s="8"/>
      <c r="WCM91" s="8"/>
      <c r="WCN91" s="8"/>
      <c r="WCO91" s="8"/>
      <c r="WCP91" s="8"/>
      <c r="WCQ91" s="8"/>
      <c r="WCR91" s="8"/>
      <c r="WCS91" s="8"/>
      <c r="WCT91" s="8"/>
      <c r="WCU91" s="8"/>
      <c r="WCV91" s="8"/>
      <c r="WCW91" s="8"/>
      <c r="WCX91" s="8"/>
      <c r="WCY91" s="8"/>
      <c r="WCZ91" s="8"/>
      <c r="WDA91" s="8"/>
      <c r="WDB91" s="8"/>
      <c r="WDC91" s="8"/>
      <c r="WDD91" s="8"/>
      <c r="WDE91" s="8"/>
      <c r="WDF91" s="8"/>
      <c r="WDG91" s="8"/>
      <c r="WDH91" s="8"/>
      <c r="WDI91" s="8"/>
      <c r="WDJ91" s="8"/>
      <c r="WDK91" s="8"/>
      <c r="WDL91" s="8"/>
      <c r="WDM91" s="8"/>
      <c r="WDN91" s="8"/>
      <c r="WDO91" s="8"/>
      <c r="WDP91" s="8"/>
      <c r="WDQ91" s="8"/>
      <c r="WDR91" s="8"/>
      <c r="WDS91" s="8"/>
      <c r="WDT91" s="8"/>
      <c r="WDU91" s="8"/>
      <c r="WDV91" s="8"/>
      <c r="WDW91" s="8"/>
      <c r="WDX91" s="8"/>
      <c r="WDY91" s="8"/>
      <c r="WDZ91" s="8"/>
      <c r="WEA91" s="8"/>
      <c r="WEB91" s="8"/>
      <c r="WEC91" s="8"/>
      <c r="WED91" s="8"/>
      <c r="WEE91" s="8"/>
      <c r="WEF91" s="8"/>
      <c r="WEG91" s="8"/>
      <c r="WEH91" s="8"/>
      <c r="WEI91" s="8"/>
      <c r="WEJ91" s="8"/>
      <c r="WEK91" s="8"/>
      <c r="WEL91" s="8"/>
      <c r="WEM91" s="8"/>
      <c r="WEN91" s="8"/>
      <c r="WEO91" s="8"/>
      <c r="WEP91" s="8"/>
      <c r="WEQ91" s="8"/>
      <c r="WER91" s="8"/>
      <c r="WES91" s="8"/>
      <c r="WET91" s="8"/>
      <c r="WEU91" s="8"/>
      <c r="WEV91" s="8"/>
      <c r="WEW91" s="8"/>
      <c r="WEX91" s="8"/>
      <c r="WEY91" s="8"/>
      <c r="WEZ91" s="8"/>
      <c r="WFA91" s="8"/>
      <c r="WFB91" s="8"/>
      <c r="WFC91" s="8"/>
      <c r="WFD91" s="8"/>
      <c r="WFE91" s="8"/>
      <c r="WFF91" s="8"/>
      <c r="WFG91" s="8"/>
      <c r="WFH91" s="8"/>
      <c r="WFI91" s="8"/>
      <c r="WFJ91" s="8"/>
      <c r="WFK91" s="8"/>
      <c r="WFL91" s="8"/>
      <c r="WFM91" s="8"/>
      <c r="WFN91" s="8"/>
      <c r="WFO91" s="8"/>
      <c r="WFP91" s="8"/>
      <c r="WFQ91" s="8"/>
      <c r="WFR91" s="8"/>
      <c r="WFS91" s="8"/>
      <c r="WFT91" s="8"/>
      <c r="WFU91" s="8"/>
      <c r="WFV91" s="8"/>
      <c r="WFW91" s="8"/>
      <c r="WFX91" s="8"/>
      <c r="WFY91" s="8"/>
      <c r="WFZ91" s="8"/>
      <c r="WGA91" s="8"/>
      <c r="WGB91" s="8"/>
      <c r="WGC91" s="8"/>
      <c r="WGD91" s="8"/>
      <c r="WGE91" s="8"/>
      <c r="WGF91" s="8"/>
      <c r="WGG91" s="8"/>
      <c r="WGH91" s="8"/>
      <c r="WGI91" s="8"/>
      <c r="WGJ91" s="8"/>
      <c r="WGK91" s="8"/>
      <c r="WGL91" s="8"/>
      <c r="WGM91" s="8"/>
      <c r="WGN91" s="8"/>
      <c r="WGO91" s="8"/>
      <c r="WGP91" s="8"/>
      <c r="WGQ91" s="8"/>
      <c r="WGR91" s="8"/>
      <c r="WGS91" s="8"/>
      <c r="WGT91" s="8"/>
      <c r="WGU91" s="8"/>
      <c r="WGV91" s="8"/>
      <c r="WGW91" s="8"/>
      <c r="WGX91" s="8"/>
      <c r="WGY91" s="8"/>
      <c r="WGZ91" s="8"/>
      <c r="WHA91" s="8"/>
      <c r="WHB91" s="8"/>
      <c r="WHC91" s="8"/>
      <c r="WHD91" s="8"/>
      <c r="WHE91" s="8"/>
      <c r="WHF91" s="8"/>
      <c r="WHG91" s="8"/>
      <c r="WHH91" s="8"/>
      <c r="WHI91" s="8"/>
      <c r="WHJ91" s="8"/>
      <c r="WHK91" s="8"/>
      <c r="WHL91" s="8"/>
      <c r="WHM91" s="8"/>
      <c r="WHN91" s="8"/>
      <c r="WHO91" s="8"/>
      <c r="WHP91" s="8"/>
      <c r="WHQ91" s="8"/>
      <c r="WHR91" s="8"/>
      <c r="WHS91" s="8"/>
      <c r="WHT91" s="8"/>
      <c r="WHU91" s="8"/>
      <c r="WHV91" s="8"/>
      <c r="WHW91" s="8"/>
      <c r="WHX91" s="8"/>
      <c r="WHY91" s="8"/>
      <c r="WHZ91" s="8"/>
      <c r="WIA91" s="8"/>
      <c r="WIB91" s="8"/>
      <c r="WIC91" s="8"/>
      <c r="WID91" s="8"/>
      <c r="WIE91" s="8"/>
      <c r="WIF91" s="8"/>
      <c r="WIG91" s="8"/>
      <c r="WIH91" s="8"/>
      <c r="WII91" s="8"/>
      <c r="WIJ91" s="8"/>
      <c r="WIK91" s="8"/>
      <c r="WIL91" s="8"/>
      <c r="WIM91" s="8"/>
      <c r="WIN91" s="8"/>
      <c r="WIO91" s="8"/>
      <c r="WIP91" s="8"/>
      <c r="WIQ91" s="8"/>
      <c r="WIR91" s="8"/>
      <c r="WIS91" s="8"/>
      <c r="WIT91" s="8"/>
      <c r="WIU91" s="8"/>
      <c r="WIV91" s="8"/>
      <c r="WIW91" s="8"/>
      <c r="WIX91" s="8"/>
      <c r="WIY91" s="8"/>
      <c r="WIZ91" s="8"/>
      <c r="WJA91" s="8"/>
      <c r="WJB91" s="8"/>
      <c r="WJC91" s="8"/>
      <c r="WJD91" s="8"/>
      <c r="WJE91" s="8"/>
      <c r="WJF91" s="8"/>
      <c r="WJG91" s="8"/>
      <c r="WJH91" s="8"/>
      <c r="WJI91" s="8"/>
      <c r="WJJ91" s="8"/>
      <c r="WJK91" s="8"/>
      <c r="WJL91" s="8"/>
      <c r="WJM91" s="8"/>
      <c r="WJN91" s="8"/>
      <c r="WJO91" s="8"/>
      <c r="WJP91" s="8"/>
      <c r="WJQ91" s="8"/>
      <c r="WJR91" s="8"/>
      <c r="WJS91" s="8"/>
      <c r="WJT91" s="8"/>
      <c r="WJU91" s="8"/>
      <c r="WJV91" s="8"/>
      <c r="WJW91" s="8"/>
      <c r="WJX91" s="8"/>
      <c r="WJY91" s="8"/>
      <c r="WJZ91" s="8"/>
      <c r="WKA91" s="8"/>
      <c r="WKB91" s="8"/>
      <c r="WKC91" s="8"/>
      <c r="WKD91" s="8"/>
      <c r="WKE91" s="8"/>
      <c r="WKF91" s="8"/>
      <c r="WKG91" s="8"/>
      <c r="WKH91" s="8"/>
      <c r="WKI91" s="8"/>
      <c r="WKJ91" s="8"/>
      <c r="WKK91" s="8"/>
      <c r="WKL91" s="8"/>
      <c r="WKM91" s="8"/>
      <c r="WKN91" s="8"/>
      <c r="WKO91" s="8"/>
      <c r="WKP91" s="8"/>
      <c r="WKQ91" s="8"/>
      <c r="WKR91" s="8"/>
      <c r="WKS91" s="8"/>
      <c r="WKT91" s="8"/>
      <c r="WKU91" s="8"/>
      <c r="WKV91" s="8"/>
      <c r="WKW91" s="8"/>
      <c r="WKX91" s="8"/>
      <c r="WKY91" s="8"/>
      <c r="WKZ91" s="8"/>
      <c r="WLA91" s="8"/>
      <c r="WLB91" s="8"/>
      <c r="WLC91" s="8"/>
      <c r="WLD91" s="8"/>
      <c r="WLE91" s="8"/>
      <c r="WLF91" s="8"/>
      <c r="WLG91" s="8"/>
      <c r="WLH91" s="8"/>
      <c r="WLI91" s="8"/>
      <c r="WLJ91" s="8"/>
      <c r="WLK91" s="8"/>
      <c r="WLL91" s="8"/>
      <c r="WLM91" s="8"/>
      <c r="WLN91" s="8"/>
      <c r="WLO91" s="8"/>
      <c r="WLP91" s="8"/>
      <c r="WLQ91" s="8"/>
      <c r="WLR91" s="8"/>
      <c r="WLS91" s="8"/>
      <c r="WLT91" s="8"/>
      <c r="WLU91" s="8"/>
      <c r="WLV91" s="8"/>
      <c r="WLW91" s="8"/>
      <c r="WLX91" s="8"/>
      <c r="WLY91" s="8"/>
      <c r="WLZ91" s="8"/>
      <c r="WMA91" s="8"/>
      <c r="WMB91" s="8"/>
      <c r="WMC91" s="8"/>
      <c r="WMD91" s="8"/>
      <c r="WME91" s="8"/>
      <c r="WMF91" s="8"/>
      <c r="WMG91" s="8"/>
      <c r="WMH91" s="8"/>
      <c r="WMI91" s="8"/>
      <c r="WMJ91" s="8"/>
      <c r="WMK91" s="8"/>
      <c r="WML91" s="8"/>
      <c r="WMM91" s="8"/>
      <c r="WMN91" s="8"/>
      <c r="WMO91" s="8"/>
      <c r="WMP91" s="8"/>
      <c r="WMQ91" s="8"/>
      <c r="WMR91" s="8"/>
      <c r="WMS91" s="8"/>
      <c r="WMT91" s="8"/>
      <c r="WMU91" s="8"/>
      <c r="WMV91" s="8"/>
      <c r="WMW91" s="8"/>
      <c r="WMX91" s="8"/>
      <c r="WMY91" s="8"/>
      <c r="WMZ91" s="8"/>
      <c r="WNA91" s="8"/>
      <c r="WNB91" s="8"/>
      <c r="WNC91" s="8"/>
      <c r="WND91" s="8"/>
      <c r="WNE91" s="8"/>
      <c r="WNF91" s="8"/>
      <c r="WNG91" s="8"/>
      <c r="WNH91" s="8"/>
      <c r="WNI91" s="8"/>
      <c r="WNJ91" s="8"/>
      <c r="WNK91" s="8"/>
      <c r="WNL91" s="8"/>
      <c r="WNM91" s="8"/>
      <c r="WNN91" s="8"/>
      <c r="WNO91" s="8"/>
      <c r="WNP91" s="8"/>
      <c r="WNQ91" s="8"/>
      <c r="WNR91" s="8"/>
      <c r="WNS91" s="8"/>
      <c r="WNT91" s="8"/>
      <c r="WNU91" s="8"/>
      <c r="WNV91" s="8"/>
      <c r="WNW91" s="8"/>
      <c r="WNX91" s="8"/>
      <c r="WNY91" s="8"/>
      <c r="WNZ91" s="8"/>
      <c r="WOA91" s="8"/>
      <c r="WOB91" s="8"/>
      <c r="WOC91" s="8"/>
      <c r="WOD91" s="8"/>
      <c r="WOE91" s="8"/>
      <c r="WOF91" s="8"/>
      <c r="WOG91" s="8"/>
      <c r="WOH91" s="8"/>
      <c r="WOI91" s="8"/>
      <c r="WOJ91" s="8"/>
      <c r="WOK91" s="8"/>
      <c r="WOL91" s="8"/>
      <c r="WOM91" s="8"/>
      <c r="WON91" s="8"/>
      <c r="WOO91" s="8"/>
      <c r="WOP91" s="8"/>
      <c r="WOQ91" s="8"/>
      <c r="WOR91" s="8"/>
      <c r="WOS91" s="8"/>
      <c r="WOT91" s="8"/>
      <c r="WOU91" s="8"/>
      <c r="WOV91" s="8"/>
      <c r="WOW91" s="8"/>
      <c r="WOX91" s="8"/>
      <c r="WOY91" s="8"/>
      <c r="WOZ91" s="8"/>
      <c r="WPA91" s="8"/>
      <c r="WPB91" s="8"/>
      <c r="WPC91" s="8"/>
      <c r="WPD91" s="8"/>
      <c r="WPE91" s="8"/>
      <c r="WPF91" s="8"/>
      <c r="WPG91" s="8"/>
      <c r="WPH91" s="8"/>
      <c r="WPI91" s="8"/>
      <c r="WPJ91" s="8"/>
      <c r="WPK91" s="8"/>
      <c r="WPL91" s="8"/>
      <c r="WPM91" s="8"/>
      <c r="WPN91" s="8"/>
      <c r="WPO91" s="8"/>
      <c r="WPP91" s="8"/>
      <c r="WPQ91" s="8"/>
      <c r="WPR91" s="8"/>
      <c r="WPS91" s="8"/>
      <c r="WPT91" s="8"/>
      <c r="WPU91" s="8"/>
      <c r="WPV91" s="8"/>
      <c r="WPW91" s="8"/>
      <c r="WPX91" s="8"/>
      <c r="WPY91" s="8"/>
      <c r="WPZ91" s="8"/>
      <c r="WQA91" s="8"/>
      <c r="WQB91" s="8"/>
      <c r="WQC91" s="8"/>
      <c r="WQD91" s="8"/>
      <c r="WQE91" s="8"/>
      <c r="WQF91" s="8"/>
      <c r="WQG91" s="8"/>
      <c r="WQH91" s="8"/>
      <c r="WQI91" s="8"/>
      <c r="WQJ91" s="8"/>
      <c r="WQK91" s="8"/>
      <c r="WQL91" s="8"/>
      <c r="WQM91" s="8"/>
      <c r="WQN91" s="8"/>
      <c r="WQO91" s="8"/>
      <c r="WQP91" s="8"/>
      <c r="WQQ91" s="8"/>
      <c r="WQR91" s="8"/>
      <c r="WQS91" s="8"/>
      <c r="WQT91" s="8"/>
      <c r="WQU91" s="8"/>
      <c r="WQV91" s="8"/>
      <c r="WQW91" s="8"/>
      <c r="WQX91" s="8"/>
      <c r="WQY91" s="8"/>
      <c r="WQZ91" s="8"/>
      <c r="WRA91" s="8"/>
      <c r="WRB91" s="8"/>
      <c r="WRC91" s="8"/>
      <c r="WRD91" s="8"/>
      <c r="WRE91" s="8"/>
      <c r="WRF91" s="8"/>
      <c r="WRG91" s="8"/>
      <c r="WRH91" s="8"/>
      <c r="WRI91" s="8"/>
      <c r="WRJ91" s="8"/>
      <c r="WRK91" s="8"/>
      <c r="WRL91" s="8"/>
      <c r="WRM91" s="8"/>
      <c r="WRN91" s="8"/>
      <c r="WRO91" s="8"/>
      <c r="WRP91" s="8"/>
      <c r="WRQ91" s="8"/>
      <c r="WRR91" s="8"/>
      <c r="WRS91" s="8"/>
      <c r="WRT91" s="8"/>
      <c r="WRU91" s="8"/>
      <c r="WRV91" s="8"/>
      <c r="WRW91" s="8"/>
      <c r="WRX91" s="8"/>
      <c r="WRY91" s="8"/>
      <c r="WRZ91" s="8"/>
      <c r="WSA91" s="8"/>
      <c r="WSB91" s="8"/>
      <c r="WSC91" s="8"/>
      <c r="WSD91" s="8"/>
      <c r="WSE91" s="8"/>
      <c r="WSF91" s="8"/>
      <c r="WSG91" s="8"/>
      <c r="WSH91" s="8"/>
      <c r="WSI91" s="8"/>
      <c r="WSJ91" s="8"/>
      <c r="WSK91" s="8"/>
      <c r="WSL91" s="8"/>
      <c r="WSM91" s="8"/>
      <c r="WSN91" s="8"/>
      <c r="WSO91" s="8"/>
      <c r="WSP91" s="8"/>
      <c r="WSQ91" s="8"/>
      <c r="WSR91" s="8"/>
      <c r="WSS91" s="8"/>
      <c r="WST91" s="8"/>
      <c r="WSU91" s="8"/>
      <c r="WSV91" s="8"/>
      <c r="WSW91" s="8"/>
      <c r="WSX91" s="8"/>
      <c r="WSY91" s="8"/>
      <c r="WSZ91" s="8"/>
      <c r="WTA91" s="8"/>
      <c r="WTB91" s="8"/>
      <c r="WTC91" s="8"/>
      <c r="WTD91" s="8"/>
      <c r="WTE91" s="8"/>
      <c r="WTF91" s="8"/>
      <c r="WTG91" s="8"/>
      <c r="WTH91" s="8"/>
      <c r="WTI91" s="8"/>
      <c r="WTJ91" s="8"/>
      <c r="WTK91" s="8"/>
      <c r="WTL91" s="8"/>
      <c r="WTM91" s="8"/>
      <c r="WTN91" s="8"/>
      <c r="WTO91" s="8"/>
      <c r="WTP91" s="8"/>
      <c r="WTQ91" s="8"/>
      <c r="WTR91" s="8"/>
      <c r="WTS91" s="8"/>
      <c r="WTT91" s="8"/>
      <c r="WTU91" s="8"/>
      <c r="WTV91" s="8"/>
      <c r="WTW91" s="8"/>
      <c r="WTX91" s="8"/>
      <c r="WTY91" s="8"/>
      <c r="WTZ91" s="8"/>
      <c r="WUA91" s="8"/>
      <c r="WUB91" s="8"/>
      <c r="WUC91" s="8"/>
      <c r="WUD91" s="8"/>
      <c r="WUE91" s="8"/>
      <c r="WUF91" s="8"/>
      <c r="WUG91" s="8"/>
      <c r="WUH91" s="8"/>
      <c r="WUI91" s="8"/>
      <c r="WUJ91" s="8"/>
      <c r="WUK91" s="8"/>
      <c r="WUL91" s="8"/>
      <c r="WUM91" s="8"/>
      <c r="WUN91" s="8"/>
      <c r="WUO91" s="8"/>
      <c r="WUP91" s="8"/>
      <c r="WUQ91" s="8"/>
      <c r="WUR91" s="8"/>
      <c r="WUS91" s="8"/>
      <c r="WUT91" s="8"/>
      <c r="WUU91" s="8"/>
      <c r="WUV91" s="8"/>
      <c r="WUW91" s="8"/>
      <c r="WUX91" s="8"/>
      <c r="WUY91" s="8"/>
      <c r="WUZ91" s="8"/>
      <c r="WVA91" s="8"/>
      <c r="WVB91" s="8"/>
      <c r="WVC91" s="8"/>
      <c r="WVD91" s="8"/>
      <c r="WVE91" s="8"/>
      <c r="WVF91" s="8"/>
      <c r="WVG91" s="8"/>
      <c r="WVH91" s="8"/>
      <c r="WVI91" s="8"/>
      <c r="WVJ91" s="8"/>
      <c r="WVK91" s="8"/>
      <c r="WVL91" s="8"/>
      <c r="WVM91" s="8"/>
      <c r="WVN91" s="8"/>
      <c r="WVO91" s="8"/>
      <c r="WVP91" s="8"/>
      <c r="WVQ91" s="8"/>
      <c r="WVR91" s="8"/>
      <c r="WVS91" s="8"/>
      <c r="WVT91" s="8"/>
      <c r="WVU91" s="8"/>
      <c r="WVV91" s="8"/>
      <c r="WVW91" s="8"/>
      <c r="WVX91" s="8"/>
      <c r="WVY91" s="8"/>
      <c r="WVZ91" s="8"/>
      <c r="WWA91" s="8"/>
      <c r="WWB91" s="8"/>
      <c r="WWC91" s="8"/>
      <c r="WWD91" s="8"/>
      <c r="WWE91" s="8"/>
      <c r="WWF91" s="8"/>
      <c r="WWG91" s="8"/>
      <c r="WWH91" s="8"/>
      <c r="WWI91" s="8"/>
      <c r="WWJ91" s="8"/>
      <c r="WWK91" s="8"/>
      <c r="WWL91" s="8"/>
      <c r="WWM91" s="8"/>
      <c r="WWN91" s="8"/>
      <c r="WWO91" s="8"/>
      <c r="WWP91" s="8"/>
      <c r="WWQ91" s="8"/>
      <c r="WWR91" s="8"/>
      <c r="WWS91" s="8"/>
      <c r="WWT91" s="8"/>
      <c r="WWU91" s="8"/>
      <c r="WWV91" s="8"/>
      <c r="WWW91" s="8"/>
      <c r="WWX91" s="8"/>
      <c r="WWY91" s="8"/>
      <c r="WWZ91" s="8"/>
      <c r="WXA91" s="8"/>
      <c r="WXB91" s="8"/>
      <c r="WXC91" s="8"/>
      <c r="WXD91" s="8"/>
      <c r="WXE91" s="8"/>
      <c r="WXF91" s="8"/>
      <c r="WXG91" s="8"/>
      <c r="WXH91" s="8"/>
      <c r="WXI91" s="8"/>
      <c r="WXJ91" s="8"/>
      <c r="WXK91" s="8"/>
      <c r="WXL91" s="8"/>
      <c r="WXM91" s="8"/>
      <c r="WXN91" s="8"/>
      <c r="WXO91" s="8"/>
      <c r="WXP91" s="8"/>
      <c r="WXQ91" s="8"/>
      <c r="WXR91" s="8"/>
      <c r="WXS91" s="8"/>
      <c r="WXT91" s="8"/>
      <c r="WXU91" s="8"/>
      <c r="WXV91" s="8"/>
      <c r="WXW91" s="8"/>
      <c r="WXX91" s="8"/>
      <c r="WXY91" s="8"/>
      <c r="WXZ91" s="8"/>
      <c r="WYA91" s="8"/>
      <c r="WYB91" s="8"/>
      <c r="WYC91" s="8"/>
      <c r="WYD91" s="8"/>
      <c r="WYE91" s="8"/>
      <c r="WYF91" s="8"/>
      <c r="WYG91" s="8"/>
      <c r="WYH91" s="8"/>
      <c r="WYI91" s="8"/>
      <c r="WYJ91" s="8"/>
      <c r="WYK91" s="8"/>
      <c r="WYL91" s="8"/>
      <c r="WYM91" s="8"/>
      <c r="WYN91" s="8"/>
      <c r="WYO91" s="8"/>
      <c r="WYP91" s="8"/>
      <c r="WYQ91" s="8"/>
      <c r="WYR91" s="8"/>
      <c r="WYS91" s="8"/>
      <c r="WYT91" s="8"/>
      <c r="WYU91" s="8"/>
      <c r="WYV91" s="8"/>
      <c r="WYW91" s="8"/>
      <c r="WYX91" s="8"/>
      <c r="WYY91" s="8"/>
      <c r="WYZ91" s="8"/>
      <c r="WZA91" s="8"/>
      <c r="WZB91" s="8"/>
      <c r="WZC91" s="8"/>
      <c r="WZD91" s="8"/>
      <c r="WZE91" s="8"/>
      <c r="WZF91" s="8"/>
      <c r="WZG91" s="8"/>
      <c r="WZH91" s="8"/>
      <c r="WZI91" s="8"/>
      <c r="WZJ91" s="8"/>
      <c r="WZK91" s="8"/>
      <c r="WZL91" s="8"/>
      <c r="WZM91" s="8"/>
      <c r="WZN91" s="8"/>
      <c r="WZO91" s="8"/>
      <c r="WZP91" s="8"/>
      <c r="WZQ91" s="8"/>
      <c r="WZR91" s="8"/>
      <c r="WZS91" s="8"/>
      <c r="WZT91" s="8"/>
      <c r="WZU91" s="8"/>
      <c r="WZV91" s="8"/>
      <c r="WZW91" s="8"/>
      <c r="WZX91" s="8"/>
      <c r="WZY91" s="8"/>
      <c r="WZZ91" s="8"/>
      <c r="XAA91" s="8"/>
      <c r="XAB91" s="8"/>
      <c r="XAC91" s="8"/>
      <c r="XAD91" s="8"/>
      <c r="XAE91" s="8"/>
      <c r="XAF91" s="8"/>
      <c r="XAG91" s="8"/>
      <c r="XAH91" s="8"/>
      <c r="XAI91" s="8"/>
      <c r="XAJ91" s="8"/>
      <c r="XAK91" s="8"/>
      <c r="XAL91" s="8"/>
      <c r="XAM91" s="8"/>
      <c r="XAN91" s="8"/>
      <c r="XAO91" s="8"/>
      <c r="XAP91" s="8"/>
      <c r="XAQ91" s="8"/>
      <c r="XAR91" s="8"/>
      <c r="XAS91" s="8"/>
      <c r="XAT91" s="8"/>
      <c r="XAU91" s="8"/>
      <c r="XAV91" s="8"/>
      <c r="XAW91" s="8"/>
      <c r="XAX91" s="8"/>
      <c r="XAY91" s="8"/>
      <c r="XAZ91" s="8"/>
      <c r="XBA91" s="8"/>
      <c r="XBB91" s="8"/>
      <c r="XBC91" s="8"/>
      <c r="XBD91" s="8"/>
      <c r="XBE91" s="8"/>
      <c r="XBF91" s="8"/>
      <c r="XBG91" s="8"/>
      <c r="XBH91" s="8"/>
      <c r="XBI91" s="8"/>
      <c r="XBJ91" s="8"/>
      <c r="XBK91" s="8"/>
      <c r="XBL91" s="8"/>
      <c r="XBM91" s="8"/>
      <c r="XBN91" s="8"/>
      <c r="XBO91" s="8"/>
      <c r="XBP91" s="8"/>
      <c r="XBQ91" s="8"/>
      <c r="XBR91" s="8"/>
      <c r="XBS91" s="8"/>
      <c r="XBT91" s="8"/>
      <c r="XBU91" s="8"/>
      <c r="XBV91" s="8"/>
      <c r="XBW91" s="8"/>
      <c r="XBX91" s="8"/>
      <c r="XBY91" s="8"/>
      <c r="XBZ91" s="8"/>
      <c r="XCA91" s="8"/>
      <c r="XCB91" s="8"/>
      <c r="XCC91" s="8"/>
      <c r="XCD91" s="8"/>
      <c r="XCE91" s="8"/>
      <c r="XCF91" s="8"/>
      <c r="XCG91" s="8"/>
      <c r="XCH91" s="8"/>
      <c r="XCI91" s="8"/>
      <c r="XCJ91" s="8"/>
      <c r="XCK91" s="8"/>
      <c r="XCL91" s="8"/>
      <c r="XCM91" s="8"/>
      <c r="XCN91" s="8"/>
      <c r="XCO91" s="8"/>
      <c r="XCP91" s="8"/>
      <c r="XCQ91" s="8"/>
      <c r="XCR91" s="8"/>
      <c r="XCS91" s="8"/>
      <c r="XCT91" s="8"/>
      <c r="XCU91" s="8"/>
      <c r="XCV91" s="8"/>
      <c r="XCW91" s="8"/>
      <c r="XCX91" s="8"/>
      <c r="XCY91" s="8"/>
      <c r="XCZ91" s="8"/>
      <c r="XDA91" s="8"/>
      <c r="XDB91" s="8"/>
      <c r="XDC91" s="8"/>
      <c r="XDD91" s="8"/>
      <c r="XDE91" s="8"/>
      <c r="XDF91" s="8"/>
      <c r="XDG91" s="8"/>
      <c r="XDH91" s="8"/>
      <c r="XDI91" s="8"/>
      <c r="XDJ91" s="8"/>
      <c r="XDK91" s="8"/>
      <c r="XDL91" s="8"/>
      <c r="XDM91" s="8"/>
      <c r="XDN91" s="8"/>
      <c r="XDO91" s="8"/>
      <c r="XDP91" s="8"/>
      <c r="XDQ91" s="8"/>
      <c r="XDR91" s="8"/>
      <c r="XDS91" s="8"/>
      <c r="XDT91" s="8"/>
      <c r="XDU91" s="8"/>
      <c r="XDV91" s="8"/>
      <c r="XDW91" s="8"/>
      <c r="XDX91" s="8"/>
      <c r="XDY91" s="8"/>
      <c r="XDZ91" s="8"/>
      <c r="XEA91" s="8"/>
      <c r="XEB91" s="8"/>
      <c r="XEC91" s="8"/>
      <c r="XED91" s="8"/>
      <c r="XEE91" s="8"/>
      <c r="XEF91" s="8"/>
      <c r="XEG91" s="8"/>
      <c r="XEH91" s="8"/>
      <c r="XEI91" s="8"/>
      <c r="XEJ91" s="8"/>
      <c r="XEK91" s="8"/>
      <c r="XEL91" s="8"/>
      <c r="XEM91" s="8"/>
      <c r="XEN91" s="8"/>
      <c r="XEO91" s="8"/>
      <c r="XEP91" s="8"/>
      <c r="XEQ91" s="8"/>
      <c r="XER91" s="8"/>
      <c r="XES91" s="8"/>
      <c r="XET91" s="8"/>
      <c r="XEU91" s="8"/>
      <c r="XEV91" s="8"/>
      <c r="XEW91" s="8"/>
      <c r="XEX91" s="8"/>
      <c r="XEY91" s="8"/>
      <c r="XEZ91" s="8"/>
      <c r="XFA91" s="8"/>
      <c r="XFB91" s="8"/>
      <c r="XFC91" s="8"/>
      <c r="XFD91" s="8"/>
    </row>
    <row r="92" spans="2:16384" x14ac:dyDescent="0.25">
      <c r="B92" s="11">
        <v>39630</v>
      </c>
      <c r="C92" s="188">
        <v>63.157894736842103</v>
      </c>
      <c r="D92" s="188">
        <v>57.894736842105267</v>
      </c>
      <c r="E92" s="188">
        <v>52.631578947368418</v>
      </c>
      <c r="F92" s="188">
        <v>31.578947368421051</v>
      </c>
      <c r="G92" s="188">
        <v>5.2631578947368416</v>
      </c>
      <c r="H92" s="188">
        <v>68.421052631578945</v>
      </c>
      <c r="I92" s="188">
        <v>-42.105263157894733</v>
      </c>
      <c r="J92" s="188">
        <v>15.789473684210526</v>
      </c>
      <c r="K92" s="188">
        <v>-15.789473684210526</v>
      </c>
      <c r="L92" s="188">
        <v>5.2631578947368416</v>
      </c>
      <c r="M92" s="188">
        <v>-5.2631578947368416</v>
      </c>
    </row>
    <row r="93" spans="2:16384" x14ac:dyDescent="0.25">
      <c r="B93" s="11">
        <v>39722</v>
      </c>
      <c r="C93" s="188">
        <v>66.666666666666657</v>
      </c>
      <c r="D93" s="188">
        <v>47.619047619047613</v>
      </c>
      <c r="E93" s="188">
        <v>42.857142857142854</v>
      </c>
      <c r="F93" s="188">
        <v>-4.7619047619047619</v>
      </c>
      <c r="G93" s="188">
        <v>-14.285714285714285</v>
      </c>
      <c r="H93" s="188">
        <v>61.904761904761905</v>
      </c>
      <c r="I93" s="188">
        <v>-14.285714285714285</v>
      </c>
      <c r="J93" s="188">
        <v>14.285714285714285</v>
      </c>
      <c r="K93" s="188">
        <v>-14.285714285714285</v>
      </c>
      <c r="L93" s="188">
        <v>0</v>
      </c>
      <c r="M93" s="188">
        <v>0</v>
      </c>
    </row>
    <row r="94" spans="2:16384" x14ac:dyDescent="0.25">
      <c r="B94" s="11">
        <v>39873</v>
      </c>
      <c r="C94" s="188">
        <v>60</v>
      </c>
      <c r="D94" s="188">
        <v>65</v>
      </c>
      <c r="E94" s="188">
        <v>30</v>
      </c>
      <c r="F94" s="188">
        <v>-30</v>
      </c>
      <c r="G94" s="188">
        <v>-25</v>
      </c>
      <c r="H94" s="188">
        <v>30</v>
      </c>
      <c r="I94" s="188">
        <v>-30</v>
      </c>
      <c r="J94" s="188">
        <v>-30</v>
      </c>
      <c r="K94" s="188">
        <v>-40</v>
      </c>
      <c r="L94" s="188">
        <v>0</v>
      </c>
      <c r="M94" s="188">
        <v>0</v>
      </c>
    </row>
    <row r="95" spans="2:16384" x14ac:dyDescent="0.25">
      <c r="B95" s="11">
        <v>39965</v>
      </c>
      <c r="C95" s="188">
        <v>59.090909090909093</v>
      </c>
      <c r="D95" s="188">
        <v>68.181818181818173</v>
      </c>
      <c r="E95" s="188">
        <v>45.454545454545453</v>
      </c>
      <c r="F95" s="188">
        <v>-9.0909090909090917</v>
      </c>
      <c r="G95" s="188">
        <v>-40.909090909090914</v>
      </c>
      <c r="H95" s="188">
        <v>45.454545454545453</v>
      </c>
      <c r="I95" s="188">
        <v>-59.090909090909093</v>
      </c>
      <c r="J95" s="188">
        <v>-31.818181818181817</v>
      </c>
      <c r="K95" s="188">
        <v>-18.181818181818183</v>
      </c>
      <c r="L95" s="188">
        <v>9.0909090909090917</v>
      </c>
      <c r="M95" s="188">
        <v>0</v>
      </c>
    </row>
    <row r="96" spans="2:16384" x14ac:dyDescent="0.25">
      <c r="B96" s="11">
        <v>40057</v>
      </c>
      <c r="C96" s="188">
        <v>59.090909090909093</v>
      </c>
      <c r="D96" s="188">
        <v>68.181818181818173</v>
      </c>
      <c r="E96" s="188">
        <v>45.454545454545453</v>
      </c>
      <c r="F96" s="188">
        <v>-9.0909090909090917</v>
      </c>
      <c r="G96" s="188">
        <v>-40.909090909090914</v>
      </c>
      <c r="H96" s="188">
        <v>45.454545454545453</v>
      </c>
      <c r="I96" s="188">
        <v>-59.090909090909093</v>
      </c>
      <c r="J96" s="188">
        <v>-31.818181818181817</v>
      </c>
      <c r="K96" s="188">
        <v>-18.181818181818183</v>
      </c>
      <c r="L96" s="188">
        <v>9.0909090909090917</v>
      </c>
      <c r="M96" s="188">
        <v>0</v>
      </c>
    </row>
    <row r="97" spans="2:13" x14ac:dyDescent="0.25">
      <c r="B97" s="11">
        <v>40148</v>
      </c>
      <c r="C97" s="188">
        <v>36.363636363636367</v>
      </c>
      <c r="D97" s="188">
        <v>50</v>
      </c>
      <c r="E97" s="188">
        <v>13.636363636363635</v>
      </c>
      <c r="F97" s="188">
        <v>0</v>
      </c>
      <c r="G97" s="188">
        <v>-54.54545454545454</v>
      </c>
      <c r="H97" s="188">
        <v>36.363636363636367</v>
      </c>
      <c r="I97" s="188">
        <v>-50</v>
      </c>
      <c r="J97" s="188">
        <v>0</v>
      </c>
      <c r="K97" s="188">
        <v>-22.727272727272727</v>
      </c>
      <c r="L97" s="188">
        <v>9.0909090909090917</v>
      </c>
      <c r="M97" s="188">
        <v>0</v>
      </c>
    </row>
    <row r="98" spans="2:13" x14ac:dyDescent="0.25">
      <c r="B98" s="11">
        <v>40238</v>
      </c>
      <c r="C98" s="188">
        <v>50</v>
      </c>
      <c r="D98" s="188">
        <v>50</v>
      </c>
      <c r="E98" s="188">
        <v>40.909090909090914</v>
      </c>
      <c r="F98" s="188">
        <v>27.27272727272727</v>
      </c>
      <c r="G98" s="188">
        <v>-31.818181818181817</v>
      </c>
      <c r="H98" s="188">
        <v>68.181818181818173</v>
      </c>
      <c r="I98" s="188">
        <v>-9.0909090909090917</v>
      </c>
      <c r="J98" s="188">
        <v>22.727272727272727</v>
      </c>
      <c r="K98" s="188">
        <v>-13.636363636363635</v>
      </c>
      <c r="L98" s="188">
        <v>31.818181818181817</v>
      </c>
      <c r="M98" s="188">
        <v>-4.5454545454545459</v>
      </c>
    </row>
    <row r="99" spans="2:13" x14ac:dyDescent="0.25">
      <c r="B99" s="11">
        <v>40330</v>
      </c>
      <c r="C99" s="188">
        <v>55.555555555555557</v>
      </c>
      <c r="D99" s="188">
        <v>72.222222222222214</v>
      </c>
      <c r="E99" s="188">
        <v>33.333333333333329</v>
      </c>
      <c r="F99" s="188">
        <v>5.5555555555555554</v>
      </c>
      <c r="G99" s="188">
        <v>-55.555555555555557</v>
      </c>
      <c r="H99" s="188">
        <v>38.888888888888893</v>
      </c>
      <c r="I99" s="188">
        <v>-38.888888888888893</v>
      </c>
      <c r="J99" s="188">
        <v>-5.5555555555555554</v>
      </c>
      <c r="K99" s="188">
        <v>-16.666666666666664</v>
      </c>
      <c r="L99" s="188">
        <v>27.777777777777779</v>
      </c>
      <c r="M99" s="188">
        <v>-5.5555555555555554</v>
      </c>
    </row>
    <row r="100" spans="2:13" x14ac:dyDescent="0.25">
      <c r="B100" s="11">
        <v>40422</v>
      </c>
      <c r="C100" s="188">
        <v>77.777777777777786</v>
      </c>
      <c r="D100" s="188">
        <v>72.222222222222214</v>
      </c>
      <c r="E100" s="188">
        <v>72.222222222222214</v>
      </c>
      <c r="F100" s="188">
        <v>33.333333333333329</v>
      </c>
      <c r="G100" s="188">
        <v>-50</v>
      </c>
      <c r="H100" s="188">
        <v>50</v>
      </c>
      <c r="I100" s="188">
        <v>-33.333333333333329</v>
      </c>
      <c r="J100" s="188">
        <v>11.111111111111111</v>
      </c>
      <c r="K100" s="188">
        <v>-16.666666666666664</v>
      </c>
      <c r="L100" s="188">
        <v>44.444444444444443</v>
      </c>
      <c r="M100" s="188">
        <v>5.5555555555555554</v>
      </c>
    </row>
    <row r="101" spans="2:13" x14ac:dyDescent="0.25">
      <c r="B101" s="11">
        <v>40513</v>
      </c>
      <c r="C101" s="188">
        <v>83.333333333333343</v>
      </c>
      <c r="D101" s="188">
        <v>88.888888888888886</v>
      </c>
      <c r="E101" s="188">
        <v>72.222222222222214</v>
      </c>
      <c r="F101" s="188">
        <v>50</v>
      </c>
      <c r="G101" s="188">
        <v>-61.111111111111114</v>
      </c>
      <c r="H101" s="188">
        <v>50</v>
      </c>
      <c r="I101" s="188">
        <v>-50</v>
      </c>
      <c r="J101" s="188">
        <v>5.5555555555555554</v>
      </c>
      <c r="K101" s="188">
        <v>-16.666666666666664</v>
      </c>
      <c r="L101" s="188">
        <v>66.666666666666657</v>
      </c>
      <c r="M101" s="188">
        <v>5.5555555555555554</v>
      </c>
    </row>
    <row r="102" spans="2:13" x14ac:dyDescent="0.25">
      <c r="B102" s="11">
        <v>40603</v>
      </c>
      <c r="C102" s="188">
        <v>93.75</v>
      </c>
      <c r="D102" s="188">
        <v>81.25</v>
      </c>
      <c r="E102" s="188">
        <v>62.5</v>
      </c>
      <c r="F102" s="188">
        <v>43.75</v>
      </c>
      <c r="G102" s="188">
        <v>-68.75</v>
      </c>
      <c r="H102" s="188">
        <v>37.5</v>
      </c>
      <c r="I102" s="188">
        <v>25</v>
      </c>
      <c r="J102" s="188">
        <v>31.25</v>
      </c>
      <c r="K102" s="188">
        <v>-18.75</v>
      </c>
      <c r="L102" s="188">
        <v>62.5</v>
      </c>
      <c r="M102" s="188">
        <v>0</v>
      </c>
    </row>
    <row r="103" spans="2:13" x14ac:dyDescent="0.25">
      <c r="B103" s="11">
        <v>40695</v>
      </c>
      <c r="C103" s="188">
        <v>93.75</v>
      </c>
      <c r="D103" s="188">
        <v>93.75</v>
      </c>
      <c r="E103" s="188">
        <v>68.75</v>
      </c>
      <c r="F103" s="188">
        <v>43.75</v>
      </c>
      <c r="G103" s="188">
        <v>-62.5</v>
      </c>
      <c r="H103" s="188">
        <v>68.75</v>
      </c>
      <c r="I103" s="188">
        <v>-25</v>
      </c>
      <c r="J103" s="188">
        <v>25</v>
      </c>
      <c r="K103" s="188">
        <v>-25</v>
      </c>
      <c r="L103" s="188">
        <v>75</v>
      </c>
      <c r="M103" s="188">
        <v>0</v>
      </c>
    </row>
    <row r="104" spans="2:13" x14ac:dyDescent="0.25">
      <c r="B104" s="11">
        <v>40787</v>
      </c>
      <c r="C104" s="188">
        <v>100</v>
      </c>
      <c r="D104" s="188">
        <v>92.857142857142861</v>
      </c>
      <c r="E104" s="188">
        <v>78.571428571428569</v>
      </c>
      <c r="F104" s="188">
        <v>57.142857142857139</v>
      </c>
      <c r="G104" s="188">
        <v>-57.142857142857139</v>
      </c>
      <c r="H104" s="188">
        <v>57.142857142857139</v>
      </c>
      <c r="I104" s="188">
        <v>28.571428571428569</v>
      </c>
      <c r="J104" s="188">
        <v>64.285714285714292</v>
      </c>
      <c r="K104" s="188">
        <v>-21.428571428571427</v>
      </c>
      <c r="L104" s="188">
        <v>64.285714285714292</v>
      </c>
      <c r="M104" s="188">
        <v>0</v>
      </c>
    </row>
    <row r="105" spans="2:13" x14ac:dyDescent="0.25">
      <c r="B105" s="11">
        <v>40878</v>
      </c>
      <c r="C105" s="188">
        <v>78.571428571428569</v>
      </c>
      <c r="D105" s="188">
        <v>78.571428571428569</v>
      </c>
      <c r="E105" s="188">
        <v>85.714285714285708</v>
      </c>
      <c r="F105" s="188">
        <v>14.285714285714285</v>
      </c>
      <c r="G105" s="188">
        <v>-57.142857142857139</v>
      </c>
      <c r="H105" s="188">
        <v>35.714285714285715</v>
      </c>
      <c r="I105" s="188">
        <v>-7.1428571428571423</v>
      </c>
      <c r="J105" s="188">
        <v>42.857142857142854</v>
      </c>
      <c r="K105" s="188">
        <v>-21.428571428571427</v>
      </c>
      <c r="L105" s="188">
        <v>71.428571428571431</v>
      </c>
      <c r="M105" s="188">
        <v>-7.1428571428571423</v>
      </c>
    </row>
    <row r="106" spans="2:13" x14ac:dyDescent="0.25">
      <c r="B106" s="11">
        <v>40969</v>
      </c>
      <c r="C106" s="188">
        <v>80</v>
      </c>
      <c r="D106" s="188">
        <v>80</v>
      </c>
      <c r="E106" s="188">
        <v>73.333333333333329</v>
      </c>
      <c r="F106" s="188">
        <v>20</v>
      </c>
      <c r="G106" s="188">
        <v>-53.333333333333336</v>
      </c>
      <c r="H106" s="188">
        <v>40</v>
      </c>
      <c r="I106" s="188">
        <v>-20</v>
      </c>
      <c r="J106" s="188">
        <v>40</v>
      </c>
      <c r="K106" s="188">
        <v>-26.666666666666668</v>
      </c>
      <c r="L106" s="188">
        <v>66.666666666666657</v>
      </c>
      <c r="M106" s="188">
        <v>0</v>
      </c>
    </row>
    <row r="107" spans="2:13" x14ac:dyDescent="0.25">
      <c r="B107" s="11">
        <v>41061</v>
      </c>
      <c r="C107" s="188">
        <v>86.666666666666671</v>
      </c>
      <c r="D107" s="188">
        <v>73.333333333333329</v>
      </c>
      <c r="E107" s="188">
        <v>60</v>
      </c>
      <c r="F107" s="188">
        <v>40</v>
      </c>
      <c r="G107" s="188">
        <v>-66.666666666666657</v>
      </c>
      <c r="H107" s="188">
        <v>40</v>
      </c>
      <c r="I107" s="188">
        <v>0</v>
      </c>
      <c r="J107" s="188">
        <v>13.333333333333334</v>
      </c>
      <c r="K107" s="188">
        <v>6.666666666666667</v>
      </c>
      <c r="L107" s="188">
        <v>66.666666666666657</v>
      </c>
      <c r="M107" s="188">
        <v>0</v>
      </c>
    </row>
    <row r="108" spans="2:13" x14ac:dyDescent="0.25">
      <c r="B108" s="11">
        <v>41153</v>
      </c>
      <c r="C108" s="188">
        <v>92.307692307692307</v>
      </c>
      <c r="D108" s="188">
        <v>84.615384615384613</v>
      </c>
      <c r="E108" s="188">
        <v>76.923076923076934</v>
      </c>
      <c r="F108" s="188">
        <v>46.153846153846153</v>
      </c>
      <c r="G108" s="188">
        <v>-69.230769230769226</v>
      </c>
      <c r="H108" s="188">
        <v>46</v>
      </c>
      <c r="I108" s="188">
        <v>7.6923076923076925</v>
      </c>
      <c r="J108" s="188">
        <v>61.53846153846154</v>
      </c>
      <c r="K108" s="188">
        <v>7.6923076923076925</v>
      </c>
      <c r="L108" s="188">
        <v>61.53846153846154</v>
      </c>
      <c r="M108" s="188">
        <v>0</v>
      </c>
    </row>
    <row r="109" spans="2:13" x14ac:dyDescent="0.25">
      <c r="B109" s="11">
        <v>41244</v>
      </c>
      <c r="C109" s="188">
        <v>93.333333333333329</v>
      </c>
      <c r="D109" s="188">
        <v>100</v>
      </c>
      <c r="E109" s="188">
        <v>80</v>
      </c>
      <c r="F109" s="188">
        <v>53.333333333333336</v>
      </c>
      <c r="G109" s="188">
        <v>-60</v>
      </c>
      <c r="H109" s="188">
        <v>40</v>
      </c>
      <c r="I109" s="188">
        <v>13.333333333333334</v>
      </c>
      <c r="J109" s="188">
        <v>46.666666666666664</v>
      </c>
      <c r="K109" s="188">
        <v>-20</v>
      </c>
      <c r="L109" s="188">
        <v>60</v>
      </c>
      <c r="M109" s="188">
        <v>0</v>
      </c>
    </row>
    <row r="110" spans="2:13" x14ac:dyDescent="0.25">
      <c r="B110" s="11">
        <v>41334</v>
      </c>
      <c r="C110" s="188">
        <v>75</v>
      </c>
      <c r="D110" s="188">
        <v>93.75</v>
      </c>
      <c r="E110" s="188">
        <v>100</v>
      </c>
      <c r="F110" s="188">
        <v>43.75</v>
      </c>
      <c r="G110" s="188">
        <v>-56.25</v>
      </c>
      <c r="H110" s="188">
        <v>68.75</v>
      </c>
      <c r="I110" s="188">
        <v>0</v>
      </c>
      <c r="J110" s="188">
        <v>50</v>
      </c>
      <c r="K110" s="188">
        <v>31.25</v>
      </c>
      <c r="L110" s="188">
        <v>50</v>
      </c>
      <c r="M110" s="188">
        <v>0</v>
      </c>
    </row>
    <row r="111" spans="2:13" x14ac:dyDescent="0.25">
      <c r="B111" s="11">
        <v>41426</v>
      </c>
      <c r="C111" s="188">
        <v>73.333333333333329</v>
      </c>
      <c r="D111" s="188">
        <v>73.333333333333329</v>
      </c>
      <c r="E111" s="188">
        <v>66.666666666666657</v>
      </c>
      <c r="F111" s="188">
        <v>26.666666666666668</v>
      </c>
      <c r="G111" s="188">
        <v>-53.333333333333336</v>
      </c>
      <c r="H111" s="188">
        <v>33.333333333333329</v>
      </c>
      <c r="I111" s="188">
        <v>6.666666666666667</v>
      </c>
      <c r="J111" s="188">
        <v>26.666666666666668</v>
      </c>
      <c r="K111" s="188">
        <v>-13.333333333333334</v>
      </c>
      <c r="L111" s="188">
        <v>40</v>
      </c>
      <c r="M111" s="188">
        <v>0</v>
      </c>
    </row>
    <row r="112" spans="2:13" x14ac:dyDescent="0.25">
      <c r="B112" s="11">
        <v>41518</v>
      </c>
      <c r="C112" s="188">
        <v>52.941176470588239</v>
      </c>
      <c r="D112" s="188">
        <v>64.705882352941174</v>
      </c>
      <c r="E112" s="188">
        <v>70.588235294117652</v>
      </c>
      <c r="F112" s="188">
        <v>47.058823529411761</v>
      </c>
      <c r="G112" s="188">
        <v>-58.82352941176471</v>
      </c>
      <c r="H112" s="188">
        <v>52.941176470588239</v>
      </c>
      <c r="I112" s="188">
        <v>0</v>
      </c>
      <c r="J112" s="188">
        <v>29.411764705882355</v>
      </c>
      <c r="K112" s="188">
        <v>-17.647058823529413</v>
      </c>
      <c r="L112" s="188">
        <v>47.058823529411761</v>
      </c>
      <c r="M112" s="188">
        <v>0</v>
      </c>
    </row>
    <row r="113" spans="2:14" x14ac:dyDescent="0.25">
      <c r="B113" s="11">
        <v>41609</v>
      </c>
      <c r="C113" s="188">
        <v>14.285714285714285</v>
      </c>
      <c r="D113" s="188">
        <v>42.857142857142854</v>
      </c>
      <c r="E113" s="188">
        <v>21.428571428571427</v>
      </c>
      <c r="F113" s="188">
        <v>50</v>
      </c>
      <c r="G113" s="188">
        <v>-50</v>
      </c>
      <c r="H113" s="188">
        <v>7.1428571428571423</v>
      </c>
      <c r="I113" s="188">
        <v>0</v>
      </c>
      <c r="J113" s="188">
        <v>46.153846153846153</v>
      </c>
      <c r="K113" s="188">
        <v>-7.1428571428571423</v>
      </c>
      <c r="L113" s="188">
        <v>50</v>
      </c>
      <c r="M113" s="188">
        <v>0</v>
      </c>
    </row>
    <row r="114" spans="2:14" x14ac:dyDescent="0.25">
      <c r="B114" s="11">
        <v>41699</v>
      </c>
      <c r="C114" s="188">
        <v>30</v>
      </c>
      <c r="D114" s="188">
        <v>70</v>
      </c>
      <c r="E114" s="188">
        <v>80</v>
      </c>
      <c r="F114" s="188">
        <v>30</v>
      </c>
      <c r="G114" s="188">
        <v>-80</v>
      </c>
      <c r="H114" s="188">
        <v>30</v>
      </c>
      <c r="I114" s="188">
        <v>-30</v>
      </c>
      <c r="J114" s="188">
        <v>0</v>
      </c>
      <c r="K114" s="188">
        <v>-30</v>
      </c>
      <c r="L114" s="188">
        <v>60</v>
      </c>
      <c r="M114" s="188">
        <v>0</v>
      </c>
      <c r="N114" s="190"/>
    </row>
    <row r="115" spans="2:14" ht="14.25" customHeight="1" x14ac:dyDescent="0.25">
      <c r="B115" s="11">
        <v>41791</v>
      </c>
      <c r="C115" s="188">
        <v>27.27272727272727</v>
      </c>
      <c r="D115" s="188">
        <v>81.818181818181827</v>
      </c>
      <c r="E115" s="188">
        <v>54.54545454545454</v>
      </c>
      <c r="F115" s="188">
        <v>36.363636363636367</v>
      </c>
      <c r="G115" s="188">
        <v>-72.727272727272734</v>
      </c>
      <c r="H115" s="188">
        <v>27.27272727272727</v>
      </c>
      <c r="I115" s="188">
        <v>-9.0909090909090917</v>
      </c>
      <c r="J115" s="188">
        <v>9.0909090909090917</v>
      </c>
      <c r="K115" s="188">
        <v>-27.27272727272727</v>
      </c>
      <c r="L115" s="188">
        <v>63.636363636363633</v>
      </c>
      <c r="M115" s="188">
        <v>0</v>
      </c>
      <c r="N115" s="190"/>
    </row>
    <row r="116" spans="2:14" ht="14.25" customHeight="1" x14ac:dyDescent="0.25">
      <c r="B116" s="11">
        <v>41883</v>
      </c>
      <c r="C116" s="188">
        <v>57.142857142857139</v>
      </c>
      <c r="D116" s="188">
        <v>57.142857142857139</v>
      </c>
      <c r="E116" s="188">
        <v>57.142857142857139</v>
      </c>
      <c r="F116" s="188">
        <v>64.285714285714292</v>
      </c>
      <c r="G116" s="188">
        <v>-50</v>
      </c>
      <c r="H116" s="188">
        <v>28.571428571428569</v>
      </c>
      <c r="I116" s="188">
        <v>14.285714285714285</v>
      </c>
      <c r="J116" s="188">
        <v>35.714285714285715</v>
      </c>
      <c r="K116" s="188">
        <v>0</v>
      </c>
      <c r="L116" s="188">
        <v>64.285714285714292</v>
      </c>
      <c r="M116" s="188">
        <v>-7.1428571428571423</v>
      </c>
      <c r="N116" s="190"/>
    </row>
    <row r="117" spans="2:14" ht="14.25" customHeight="1" x14ac:dyDescent="0.25">
      <c r="B117" s="11">
        <v>41974</v>
      </c>
      <c r="C117" s="188">
        <v>44.444444444444443</v>
      </c>
      <c r="D117" s="186">
        <v>66.666666666666657</v>
      </c>
      <c r="E117" s="188">
        <v>66.666666666666657</v>
      </c>
      <c r="F117" s="188">
        <v>66.666666666666657</v>
      </c>
      <c r="G117" s="188">
        <v>-77.777777777777786</v>
      </c>
      <c r="H117" s="188">
        <v>66.666666666666657</v>
      </c>
      <c r="I117" s="188">
        <v>22.222222222222221</v>
      </c>
      <c r="J117" s="188">
        <v>22.222222222222221</v>
      </c>
      <c r="K117" s="188">
        <v>0</v>
      </c>
      <c r="L117" s="188">
        <v>66.666666666666657</v>
      </c>
      <c r="M117" s="188">
        <v>-22.222222222222221</v>
      </c>
    </row>
    <row r="118" spans="2:14" ht="14.25" customHeight="1" x14ac:dyDescent="0.25">
      <c r="B118" s="11">
        <v>42064</v>
      </c>
      <c r="C118" s="188">
        <v>66.666666666666657</v>
      </c>
      <c r="D118" s="186">
        <v>77.777777777777786</v>
      </c>
      <c r="E118" s="188">
        <v>66.666666666666657</v>
      </c>
      <c r="F118" s="188">
        <v>22.222222222222221</v>
      </c>
      <c r="G118" s="188">
        <v>-77.777777777777786</v>
      </c>
      <c r="H118" s="188">
        <v>55.555555555555557</v>
      </c>
      <c r="I118" s="188">
        <v>44.444444444444443</v>
      </c>
      <c r="J118" s="188">
        <v>-11.111111111111111</v>
      </c>
      <c r="K118" s="188">
        <v>-22.222222222222221</v>
      </c>
      <c r="L118" s="188">
        <v>77.777777777777786</v>
      </c>
      <c r="M118" s="188">
        <v>-11.111111111111111</v>
      </c>
    </row>
    <row r="119" spans="2:14" x14ac:dyDescent="0.25">
      <c r="B119" s="11">
        <v>42156</v>
      </c>
      <c r="C119" s="147">
        <v>42.857142857142854</v>
      </c>
      <c r="D119" s="147">
        <v>35.714285714285715</v>
      </c>
      <c r="E119" s="147">
        <v>57.142857142857139</v>
      </c>
      <c r="F119" s="147">
        <v>57.142857142857139</v>
      </c>
      <c r="G119" s="147">
        <v>-28.571428571428569</v>
      </c>
      <c r="H119" s="147">
        <v>35.714285714285715</v>
      </c>
      <c r="I119" s="147">
        <v>21.428571428571427</v>
      </c>
      <c r="J119" s="147">
        <v>14.285714285714285</v>
      </c>
      <c r="K119" s="147">
        <v>-14.285714285714285</v>
      </c>
      <c r="L119" s="147">
        <v>50</v>
      </c>
      <c r="M119" s="147">
        <v>-7.1428571428571423</v>
      </c>
    </row>
    <row r="120" spans="2:14" x14ac:dyDescent="0.25">
      <c r="B120" s="11">
        <v>42248</v>
      </c>
      <c r="C120" s="147">
        <v>69.230769230769226</v>
      </c>
      <c r="D120" s="147">
        <v>76.923076923076934</v>
      </c>
      <c r="E120" s="147">
        <v>38.461538461538467</v>
      </c>
      <c r="F120" s="147">
        <v>23.076923076923077</v>
      </c>
      <c r="G120" s="147">
        <v>-84.615384615384613</v>
      </c>
      <c r="H120" s="147">
        <v>15.384615384615385</v>
      </c>
      <c r="I120" s="147">
        <v>-7.6923076923076925</v>
      </c>
      <c r="J120" s="147">
        <v>-38.461538461538467</v>
      </c>
      <c r="K120" s="147">
        <v>-46.153846153846153</v>
      </c>
      <c r="L120" s="147">
        <v>30.76923076923077</v>
      </c>
      <c r="M120" s="147">
        <v>-15.384615384615385</v>
      </c>
    </row>
    <row r="121" spans="2:14" x14ac:dyDescent="0.25">
      <c r="B121" s="11">
        <v>42339</v>
      </c>
      <c r="C121" s="147">
        <v>63.636363636363633</v>
      </c>
      <c r="D121" s="147">
        <v>63.636363636363633</v>
      </c>
      <c r="E121" s="147">
        <v>63.636363636363633</v>
      </c>
      <c r="F121" s="147">
        <v>27.27272727272727</v>
      </c>
      <c r="G121" s="147">
        <v>-54.54545454545454</v>
      </c>
      <c r="H121" s="147">
        <v>36.363636363636367</v>
      </c>
      <c r="I121" s="147">
        <v>27.27272727272727</v>
      </c>
      <c r="J121" s="147">
        <v>-27.27272727272727</v>
      </c>
      <c r="K121" s="147">
        <v>-18.181818181818183</v>
      </c>
      <c r="L121" s="147">
        <v>36.363636363636367</v>
      </c>
      <c r="M121" s="147">
        <v>0</v>
      </c>
    </row>
    <row r="122" spans="2:14" x14ac:dyDescent="0.25">
      <c r="B122" s="11">
        <v>42430</v>
      </c>
      <c r="C122" s="147">
        <v>44.444444444444443</v>
      </c>
      <c r="D122" s="147">
        <v>11.111111111111111</v>
      </c>
      <c r="E122" s="147">
        <v>33.333333333333329</v>
      </c>
      <c r="F122" s="147">
        <v>22.222222222222221</v>
      </c>
      <c r="G122" s="147">
        <v>-55.555555555555557</v>
      </c>
      <c r="H122" s="147">
        <v>-22.222222222222221</v>
      </c>
      <c r="I122" s="147">
        <v>-11.111111111111111</v>
      </c>
      <c r="J122" s="147">
        <v>0</v>
      </c>
      <c r="K122" s="147">
        <v>-11.111111111111111</v>
      </c>
      <c r="L122" s="147">
        <v>44.444444444444443</v>
      </c>
      <c r="M122" s="147">
        <v>-11.111111111111111</v>
      </c>
    </row>
    <row r="123" spans="2:14" x14ac:dyDescent="0.25">
      <c r="B123" s="11">
        <v>42522</v>
      </c>
      <c r="C123" s="147">
        <v>70</v>
      </c>
      <c r="D123" s="147">
        <v>40</v>
      </c>
      <c r="E123" s="147">
        <v>80</v>
      </c>
      <c r="F123" s="147">
        <v>60</v>
      </c>
      <c r="G123" s="147">
        <v>-50</v>
      </c>
      <c r="H123" s="147">
        <v>70</v>
      </c>
      <c r="I123" s="147">
        <v>30</v>
      </c>
      <c r="J123" s="147">
        <v>-80</v>
      </c>
      <c r="K123" s="147">
        <v>-80</v>
      </c>
      <c r="L123" s="147">
        <v>30</v>
      </c>
      <c r="M123" s="147">
        <v>0</v>
      </c>
    </row>
    <row r="124" spans="2:14" x14ac:dyDescent="0.25">
      <c r="B124" s="11">
        <v>42614</v>
      </c>
      <c r="C124" s="147">
        <v>75</v>
      </c>
      <c r="D124" s="147">
        <v>50</v>
      </c>
      <c r="E124" s="147">
        <v>50</v>
      </c>
      <c r="F124" s="147">
        <v>62.5</v>
      </c>
      <c r="G124" s="147">
        <v>-50</v>
      </c>
      <c r="H124" s="147">
        <v>50</v>
      </c>
      <c r="I124" s="147">
        <v>37.5</v>
      </c>
      <c r="J124" s="147">
        <v>-25</v>
      </c>
      <c r="K124" s="147">
        <v>-37.5</v>
      </c>
      <c r="L124" s="147">
        <v>50</v>
      </c>
      <c r="M124" s="147">
        <v>12.5</v>
      </c>
    </row>
    <row r="125" spans="2:14" x14ac:dyDescent="0.25">
      <c r="B125" s="11">
        <v>42705</v>
      </c>
      <c r="C125" s="147">
        <v>90</v>
      </c>
      <c r="D125" s="147">
        <v>80</v>
      </c>
      <c r="E125" s="147">
        <v>80</v>
      </c>
      <c r="F125" s="147">
        <v>40</v>
      </c>
      <c r="G125" s="147">
        <v>-60</v>
      </c>
      <c r="H125" s="147">
        <v>60</v>
      </c>
      <c r="I125" s="147">
        <v>30</v>
      </c>
      <c r="J125" s="147">
        <v>-20</v>
      </c>
      <c r="K125" s="147">
        <v>-60</v>
      </c>
      <c r="L125" s="147">
        <v>-10</v>
      </c>
      <c r="M125" s="147">
        <v>0</v>
      </c>
    </row>
    <row r="126" spans="2:14" x14ac:dyDescent="0.25">
      <c r="B126" s="11">
        <v>42795</v>
      </c>
      <c r="C126" s="188">
        <v>60</v>
      </c>
      <c r="D126" s="188">
        <v>50</v>
      </c>
      <c r="E126" s="188">
        <v>50</v>
      </c>
      <c r="F126" s="188">
        <v>10</v>
      </c>
      <c r="G126" s="188">
        <v>-50</v>
      </c>
      <c r="H126" s="188">
        <v>10</v>
      </c>
      <c r="I126" s="188">
        <v>0</v>
      </c>
      <c r="J126" s="188">
        <v>-10</v>
      </c>
      <c r="K126" s="188">
        <v>-70</v>
      </c>
      <c r="L126" s="188">
        <v>40</v>
      </c>
      <c r="M126" s="188">
        <v>0</v>
      </c>
    </row>
    <row r="127" spans="2:14" x14ac:dyDescent="0.25">
      <c r="B127" s="11">
        <v>42887</v>
      </c>
      <c r="C127" s="188">
        <v>50</v>
      </c>
      <c r="D127" s="188">
        <v>50</v>
      </c>
      <c r="E127" s="188">
        <v>40</v>
      </c>
      <c r="F127" s="188">
        <v>-10</v>
      </c>
      <c r="G127" s="188">
        <v>-80</v>
      </c>
      <c r="H127" s="188">
        <v>30</v>
      </c>
      <c r="I127" s="188">
        <v>20</v>
      </c>
      <c r="J127" s="188">
        <v>-10</v>
      </c>
      <c r="K127" s="188">
        <v>-60</v>
      </c>
      <c r="L127" s="188">
        <v>20</v>
      </c>
      <c r="M127" s="188">
        <v>10</v>
      </c>
    </row>
    <row r="128" spans="2:14" x14ac:dyDescent="0.25">
      <c r="B128" s="11"/>
      <c r="C128" s="188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</row>
    <row r="129" spans="2:13" x14ac:dyDescent="0.25">
      <c r="B129" s="184" t="s">
        <v>16</v>
      </c>
    </row>
    <row r="130" spans="2:13" x14ac:dyDescent="0.25">
      <c r="C130" s="248" t="s">
        <v>6</v>
      </c>
      <c r="D130" s="248" t="s">
        <v>7</v>
      </c>
      <c r="E130" s="248" t="s">
        <v>8</v>
      </c>
      <c r="F130" s="248" t="s">
        <v>9</v>
      </c>
      <c r="G130" s="248" t="s">
        <v>10</v>
      </c>
      <c r="H130" s="248" t="s">
        <v>12</v>
      </c>
      <c r="I130" s="248" t="s">
        <v>11</v>
      </c>
      <c r="J130" s="248" t="s">
        <v>13</v>
      </c>
      <c r="K130" s="248" t="s">
        <v>121</v>
      </c>
      <c r="L130" s="248" t="s">
        <v>14</v>
      </c>
      <c r="M130" s="248" t="s">
        <v>15</v>
      </c>
    </row>
    <row r="131" spans="2:13" x14ac:dyDescent="0.25">
      <c r="B131" s="185">
        <v>39539</v>
      </c>
      <c r="C131" s="186">
        <v>50</v>
      </c>
      <c r="D131" s="186">
        <v>25</v>
      </c>
      <c r="E131" s="186">
        <v>50</v>
      </c>
      <c r="F131" s="186">
        <v>50</v>
      </c>
      <c r="G131" s="186">
        <v>-25</v>
      </c>
      <c r="H131" s="186">
        <v>-75</v>
      </c>
      <c r="I131" s="186">
        <v>-50</v>
      </c>
      <c r="J131" s="186">
        <v>-50</v>
      </c>
      <c r="K131" s="186">
        <v>-50</v>
      </c>
      <c r="L131" s="186">
        <v>0</v>
      </c>
      <c r="M131" s="186">
        <v>-25</v>
      </c>
    </row>
    <row r="132" spans="2:13" x14ac:dyDescent="0.25">
      <c r="B132" s="11">
        <v>39630</v>
      </c>
      <c r="C132" s="188">
        <v>40</v>
      </c>
      <c r="D132" s="188">
        <v>60</v>
      </c>
      <c r="E132" s="188">
        <v>80</v>
      </c>
      <c r="F132" s="188">
        <v>20</v>
      </c>
      <c r="G132" s="188">
        <v>-20</v>
      </c>
      <c r="H132" s="188">
        <v>-20</v>
      </c>
      <c r="I132" s="188">
        <v>-20</v>
      </c>
      <c r="J132" s="188">
        <v>-40</v>
      </c>
      <c r="K132" s="188">
        <v>20</v>
      </c>
      <c r="L132" s="188">
        <v>100</v>
      </c>
      <c r="M132" s="188">
        <v>0</v>
      </c>
    </row>
    <row r="133" spans="2:13" x14ac:dyDescent="0.25">
      <c r="B133" s="11">
        <v>39722</v>
      </c>
      <c r="C133" s="188">
        <v>42.857142857142854</v>
      </c>
      <c r="D133" s="188">
        <v>28.571428571428569</v>
      </c>
      <c r="E133" s="188">
        <v>71.428571428571431</v>
      </c>
      <c r="F133" s="188">
        <v>0</v>
      </c>
      <c r="G133" s="188">
        <v>-28.571428571428569</v>
      </c>
      <c r="H133" s="188">
        <v>14.285714285714285</v>
      </c>
      <c r="I133" s="188">
        <v>-14.285714285714285</v>
      </c>
      <c r="J133" s="188">
        <v>71.428571428571431</v>
      </c>
      <c r="K133" s="188">
        <v>14.285714285714285</v>
      </c>
      <c r="L133" s="188">
        <v>57.142857142857139</v>
      </c>
      <c r="M133" s="188">
        <v>-14.285714285714285</v>
      </c>
    </row>
    <row r="134" spans="2:13" x14ac:dyDescent="0.25">
      <c r="B134" s="11">
        <v>39873</v>
      </c>
      <c r="C134" s="188">
        <v>57.142857142857139</v>
      </c>
      <c r="D134" s="188">
        <v>57.142857142857139</v>
      </c>
      <c r="E134" s="188">
        <v>42.857142857142854</v>
      </c>
      <c r="F134" s="188">
        <v>-14.285714285714285</v>
      </c>
      <c r="G134" s="188">
        <v>-42.857142857142854</v>
      </c>
      <c r="H134" s="188">
        <v>14.285714285714285</v>
      </c>
      <c r="I134" s="188">
        <v>0</v>
      </c>
      <c r="J134" s="188">
        <v>14.285714285714285</v>
      </c>
      <c r="K134" s="188">
        <v>-14.285714285714285</v>
      </c>
      <c r="L134" s="188">
        <v>42.857142857142854</v>
      </c>
      <c r="M134" s="188">
        <v>0</v>
      </c>
    </row>
    <row r="135" spans="2:13" x14ac:dyDescent="0.25">
      <c r="B135" s="11">
        <v>39965</v>
      </c>
      <c r="C135" s="188">
        <v>28.571428571428569</v>
      </c>
      <c r="D135" s="188">
        <v>14.285714285714285</v>
      </c>
      <c r="E135" s="188">
        <v>0</v>
      </c>
      <c r="F135" s="188">
        <v>-71.428571428571431</v>
      </c>
      <c r="G135" s="188">
        <v>-57.142857142857139</v>
      </c>
      <c r="H135" s="188">
        <v>0</v>
      </c>
      <c r="I135" s="188">
        <v>-71.428571428571431</v>
      </c>
      <c r="J135" s="188">
        <v>-42.857142857142854</v>
      </c>
      <c r="K135" s="188">
        <v>-28.571428571428569</v>
      </c>
      <c r="L135" s="188">
        <v>28.571428571428569</v>
      </c>
      <c r="M135" s="188">
        <v>0</v>
      </c>
    </row>
    <row r="136" spans="2:13" x14ac:dyDescent="0.25">
      <c r="B136" s="11">
        <v>40057</v>
      </c>
      <c r="C136" s="188">
        <v>33.333333333333329</v>
      </c>
      <c r="D136" s="188">
        <v>33.3333333333333</v>
      </c>
      <c r="E136" s="188">
        <v>33.333333333333329</v>
      </c>
      <c r="F136" s="188">
        <v>-50</v>
      </c>
      <c r="G136" s="188">
        <v>-50</v>
      </c>
      <c r="H136" s="188">
        <v>16.666666666666664</v>
      </c>
      <c r="I136" s="188">
        <v>-83.333333333333343</v>
      </c>
      <c r="J136" s="188">
        <v>-33.333333333333329</v>
      </c>
      <c r="K136" s="188">
        <v>-16.666666666666664</v>
      </c>
      <c r="L136" s="188">
        <v>50</v>
      </c>
      <c r="M136" s="188">
        <v>0</v>
      </c>
    </row>
    <row r="137" spans="2:13" x14ac:dyDescent="0.25">
      <c r="B137" s="11">
        <v>40148</v>
      </c>
      <c r="C137" s="188">
        <v>14.285714285714285</v>
      </c>
      <c r="D137" s="188">
        <v>14.285714285714285</v>
      </c>
      <c r="E137" s="188">
        <v>42.857142857142854</v>
      </c>
      <c r="F137" s="188">
        <v>-14.285714285714285</v>
      </c>
      <c r="G137" s="188">
        <v>-42.857142857142854</v>
      </c>
      <c r="H137" s="188">
        <v>0</v>
      </c>
      <c r="I137" s="188">
        <v>-85.714285714285708</v>
      </c>
      <c r="J137" s="188">
        <v>-42.857142857142854</v>
      </c>
      <c r="K137" s="188">
        <v>-28.571428571428569</v>
      </c>
      <c r="L137" s="188">
        <v>-28.571428571428569</v>
      </c>
      <c r="M137" s="188">
        <v>-14.285714285714285</v>
      </c>
    </row>
    <row r="138" spans="2:13" x14ac:dyDescent="0.25">
      <c r="B138" s="11">
        <v>40238</v>
      </c>
      <c r="C138" s="188">
        <v>0</v>
      </c>
      <c r="D138" s="188">
        <v>42.857142857142854</v>
      </c>
      <c r="E138" s="188">
        <v>42.857142857142854</v>
      </c>
      <c r="F138" s="188">
        <v>0</v>
      </c>
      <c r="G138" s="188">
        <v>-57.142857142857139</v>
      </c>
      <c r="H138" s="188">
        <v>14.285714285714285</v>
      </c>
      <c r="I138" s="188">
        <v>-57.142857142857139</v>
      </c>
      <c r="J138" s="188">
        <v>-14.285714285714285</v>
      </c>
      <c r="K138" s="188">
        <v>-28.571428571428569</v>
      </c>
      <c r="L138" s="188">
        <v>57.142857142857139</v>
      </c>
      <c r="M138" s="188">
        <v>0</v>
      </c>
    </row>
    <row r="139" spans="2:13" x14ac:dyDescent="0.25">
      <c r="B139" s="11">
        <v>40330</v>
      </c>
      <c r="C139" s="188">
        <v>14.285714285714285</v>
      </c>
      <c r="D139" s="188">
        <v>14.285714285714285</v>
      </c>
      <c r="E139" s="188">
        <v>57.142857142857139</v>
      </c>
      <c r="F139" s="188">
        <v>14.285714285714285</v>
      </c>
      <c r="G139" s="188">
        <v>-57.142857142857139</v>
      </c>
      <c r="H139" s="188">
        <v>-28.571428571428569</v>
      </c>
      <c r="I139" s="188">
        <v>-57.142857142857139</v>
      </c>
      <c r="J139" s="188">
        <v>-42.857142857142854</v>
      </c>
      <c r="K139" s="188">
        <v>-14.285714285714285</v>
      </c>
      <c r="L139" s="188">
        <v>57.142857142857139</v>
      </c>
      <c r="M139" s="188">
        <v>0</v>
      </c>
    </row>
    <row r="140" spans="2:13" x14ac:dyDescent="0.25">
      <c r="B140" s="11">
        <v>40422</v>
      </c>
      <c r="C140" s="188">
        <v>57.142857142857139</v>
      </c>
      <c r="D140" s="188">
        <v>42.857142857142854</v>
      </c>
      <c r="E140" s="188">
        <v>42.857142857142854</v>
      </c>
      <c r="F140" s="188">
        <v>0</v>
      </c>
      <c r="G140" s="188">
        <v>-57.142857142857139</v>
      </c>
      <c r="H140" s="188">
        <v>-14.285714285714285</v>
      </c>
      <c r="I140" s="188">
        <v>-57.142857142857139</v>
      </c>
      <c r="J140" s="188">
        <v>-42.857142857142854</v>
      </c>
      <c r="K140" s="188">
        <v>14.285714285714285</v>
      </c>
      <c r="L140" s="188">
        <v>57.142857142857139</v>
      </c>
      <c r="M140" s="188">
        <v>0</v>
      </c>
    </row>
    <row r="141" spans="2:13" x14ac:dyDescent="0.25">
      <c r="B141" s="11">
        <v>40513</v>
      </c>
      <c r="C141" s="188">
        <v>33.333333333333329</v>
      </c>
      <c r="D141" s="188">
        <v>66.666666666666657</v>
      </c>
      <c r="E141" s="188">
        <v>83.333333333333343</v>
      </c>
      <c r="F141" s="188">
        <v>33.333333333333329</v>
      </c>
      <c r="G141" s="188">
        <v>0</v>
      </c>
      <c r="H141" s="188">
        <v>83.333333333333343</v>
      </c>
      <c r="I141" s="188">
        <v>-33.333333333333329</v>
      </c>
      <c r="J141" s="188">
        <v>16.666666666666664</v>
      </c>
      <c r="K141" s="188">
        <v>16.666666666666664</v>
      </c>
      <c r="L141" s="188">
        <v>100</v>
      </c>
      <c r="M141" s="188">
        <v>0</v>
      </c>
    </row>
    <row r="142" spans="2:13" x14ac:dyDescent="0.25">
      <c r="B142" s="11">
        <v>40603</v>
      </c>
      <c r="C142" s="188">
        <v>14.285714285714285</v>
      </c>
      <c r="D142" s="188">
        <v>28.571428571428569</v>
      </c>
      <c r="E142" s="188">
        <v>85.714285714285708</v>
      </c>
      <c r="F142" s="188">
        <v>14.285714285714285</v>
      </c>
      <c r="G142" s="188">
        <v>-28.571428571428569</v>
      </c>
      <c r="H142" s="188">
        <v>14.285714285714285</v>
      </c>
      <c r="I142" s="188">
        <v>-42.857142857142854</v>
      </c>
      <c r="J142" s="188">
        <v>-14.285714285714285</v>
      </c>
      <c r="K142" s="188">
        <v>-42.857142857142854</v>
      </c>
      <c r="L142" s="188">
        <v>42.857142857142854</v>
      </c>
      <c r="M142" s="188">
        <v>0</v>
      </c>
    </row>
    <row r="143" spans="2:13" x14ac:dyDescent="0.25">
      <c r="B143" s="11">
        <v>40695</v>
      </c>
      <c r="C143" s="188">
        <v>16.666666666666664</v>
      </c>
      <c r="D143" s="188">
        <v>33.333333333333329</v>
      </c>
      <c r="E143" s="188">
        <v>50</v>
      </c>
      <c r="F143" s="188">
        <v>-16.666666666666664</v>
      </c>
      <c r="G143" s="188">
        <v>-83.333333333333343</v>
      </c>
      <c r="H143" s="188">
        <v>0</v>
      </c>
      <c r="I143" s="188">
        <v>-33.333333333333329</v>
      </c>
      <c r="J143" s="188">
        <v>16.666666666666664</v>
      </c>
      <c r="K143" s="188">
        <v>-50</v>
      </c>
      <c r="L143" s="188">
        <v>83.333333333333343</v>
      </c>
      <c r="M143" s="188">
        <v>0</v>
      </c>
    </row>
    <row r="144" spans="2:13" x14ac:dyDescent="0.25">
      <c r="B144" s="11">
        <v>40787</v>
      </c>
      <c r="C144" s="188">
        <v>57.142857142857139</v>
      </c>
      <c r="D144" s="188">
        <v>42.857142857142854</v>
      </c>
      <c r="E144" s="188">
        <v>57.142857142857139</v>
      </c>
      <c r="F144" s="188">
        <v>14.285714285714285</v>
      </c>
      <c r="G144" s="188">
        <v>-42.857142857142854</v>
      </c>
      <c r="H144" s="188">
        <v>14.285714285714285</v>
      </c>
      <c r="I144" s="188">
        <v>-71.428571428571431</v>
      </c>
      <c r="J144" s="188">
        <v>28.571428571428569</v>
      </c>
      <c r="K144" s="188">
        <v>14.285714285714285</v>
      </c>
      <c r="L144" s="188">
        <v>57.142857142857139</v>
      </c>
      <c r="M144" s="188">
        <v>0</v>
      </c>
    </row>
    <row r="145" spans="2:16" x14ac:dyDescent="0.25">
      <c r="B145" s="11">
        <v>40878</v>
      </c>
      <c r="C145" s="188">
        <v>57.142857142857139</v>
      </c>
      <c r="D145" s="188">
        <v>57.142857142857139</v>
      </c>
      <c r="E145" s="188">
        <v>85.714285714285708</v>
      </c>
      <c r="F145" s="188">
        <v>28.571428571428569</v>
      </c>
      <c r="G145" s="188">
        <v>-57.142857142857139</v>
      </c>
      <c r="H145" s="188">
        <v>14.285714285714285</v>
      </c>
      <c r="I145" s="188">
        <v>-71.428571428571431</v>
      </c>
      <c r="J145" s="188">
        <v>-14.285714285714285</v>
      </c>
      <c r="K145" s="188">
        <v>-14.285714285714285</v>
      </c>
      <c r="L145" s="188">
        <v>71.428571428571431</v>
      </c>
      <c r="M145" s="188">
        <v>0</v>
      </c>
    </row>
    <row r="146" spans="2:16" x14ac:dyDescent="0.25">
      <c r="B146" s="11">
        <v>40969</v>
      </c>
      <c r="C146" s="188">
        <v>42.857142857142854</v>
      </c>
      <c r="D146" s="188">
        <v>42.857142857142854</v>
      </c>
      <c r="E146" s="188">
        <v>57.142857142857139</v>
      </c>
      <c r="F146" s="188">
        <v>14.285714285714285</v>
      </c>
      <c r="G146" s="188">
        <v>-71.428571428571431</v>
      </c>
      <c r="H146" s="188">
        <v>-28.999999999999996</v>
      </c>
      <c r="I146" s="188">
        <v>-86</v>
      </c>
      <c r="J146" s="188">
        <v>28.571428571428569</v>
      </c>
      <c r="K146" s="188">
        <v>28.571428571428569</v>
      </c>
      <c r="L146" s="188">
        <v>85.714285714285708</v>
      </c>
      <c r="M146" s="188">
        <v>0</v>
      </c>
    </row>
    <row r="147" spans="2:16" x14ac:dyDescent="0.25">
      <c r="B147" s="11">
        <v>41061</v>
      </c>
      <c r="C147" s="188">
        <v>0</v>
      </c>
      <c r="D147" s="188">
        <v>14.285714285714285</v>
      </c>
      <c r="E147" s="188">
        <v>42.857142857142854</v>
      </c>
      <c r="F147" s="188">
        <v>0</v>
      </c>
      <c r="G147" s="188">
        <v>-42.857142857142854</v>
      </c>
      <c r="H147" s="188">
        <v>14.285714285714285</v>
      </c>
      <c r="I147" s="188">
        <v>-42.857142857142854</v>
      </c>
      <c r="J147" s="188">
        <v>0</v>
      </c>
      <c r="K147" s="188">
        <v>-28.571428571428569</v>
      </c>
      <c r="L147" s="188">
        <v>14.285714285714285</v>
      </c>
      <c r="M147" s="188">
        <v>-14.285714285714285</v>
      </c>
    </row>
    <row r="148" spans="2:16" x14ac:dyDescent="0.25">
      <c r="B148" s="11">
        <v>41153</v>
      </c>
      <c r="C148" s="188">
        <v>16.666666666666664</v>
      </c>
      <c r="D148" s="188">
        <v>0</v>
      </c>
      <c r="E148" s="188">
        <v>16.666666666666664</v>
      </c>
      <c r="F148" s="188">
        <v>-33.333333333333329</v>
      </c>
      <c r="G148" s="188">
        <v>-50</v>
      </c>
      <c r="H148" s="188">
        <v>-17</v>
      </c>
      <c r="I148" s="188">
        <v>-50</v>
      </c>
      <c r="J148" s="188">
        <v>-33.333333333333329</v>
      </c>
      <c r="K148" s="188">
        <v>-33.333333333333329</v>
      </c>
      <c r="L148" s="188">
        <v>16.666666666666664</v>
      </c>
      <c r="M148" s="188">
        <v>0</v>
      </c>
    </row>
    <row r="149" spans="2:16" x14ac:dyDescent="0.25">
      <c r="B149" s="11">
        <v>41244</v>
      </c>
      <c r="C149" s="188">
        <v>57.142857142857139</v>
      </c>
      <c r="D149" s="188">
        <v>57.142857142857139</v>
      </c>
      <c r="E149" s="188">
        <v>85.714285714285708</v>
      </c>
      <c r="F149" s="188">
        <v>14.285714285714285</v>
      </c>
      <c r="G149" s="188">
        <v>-71.428571428571431</v>
      </c>
      <c r="H149" s="188">
        <v>0</v>
      </c>
      <c r="I149" s="188">
        <v>-57.142857142857139</v>
      </c>
      <c r="J149" s="188">
        <v>0</v>
      </c>
      <c r="K149" s="188">
        <v>0</v>
      </c>
      <c r="L149" s="188">
        <v>28.571428571428569</v>
      </c>
      <c r="M149" s="188">
        <v>0</v>
      </c>
    </row>
    <row r="150" spans="2:16" x14ac:dyDescent="0.25">
      <c r="B150" s="11">
        <v>41334</v>
      </c>
      <c r="C150" s="188">
        <v>14.285714285714285</v>
      </c>
      <c r="D150" s="188">
        <v>42.857142857142854</v>
      </c>
      <c r="E150" s="188">
        <v>85.714285714285708</v>
      </c>
      <c r="F150" s="188">
        <v>14.285714285714285</v>
      </c>
      <c r="G150" s="188">
        <v>-71.428571428571431</v>
      </c>
      <c r="H150" s="188">
        <v>28.571428571428569</v>
      </c>
      <c r="I150" s="188">
        <v>-71.428571428571431</v>
      </c>
      <c r="J150" s="188">
        <v>0</v>
      </c>
      <c r="K150" s="188">
        <v>0</v>
      </c>
      <c r="L150" s="188">
        <v>71.428571428571431</v>
      </c>
      <c r="M150" s="188">
        <v>0</v>
      </c>
    </row>
    <row r="151" spans="2:16" x14ac:dyDescent="0.25">
      <c r="B151" s="11">
        <v>41426</v>
      </c>
      <c r="C151" s="188">
        <v>-14.285714285714285</v>
      </c>
      <c r="D151" s="188">
        <v>42.857142857142854</v>
      </c>
      <c r="E151" s="188">
        <v>57.142857142857139</v>
      </c>
      <c r="F151" s="188">
        <v>57.142857142857139</v>
      </c>
      <c r="G151" s="188">
        <v>-85.714285714285708</v>
      </c>
      <c r="H151" s="188">
        <v>0</v>
      </c>
      <c r="I151" s="188">
        <v>-50</v>
      </c>
      <c r="J151" s="188">
        <v>-28.571428571428569</v>
      </c>
      <c r="K151" s="188">
        <v>14.285714285714285</v>
      </c>
      <c r="L151" s="188">
        <v>57.142857142857139</v>
      </c>
      <c r="M151" s="188">
        <v>-100</v>
      </c>
    </row>
    <row r="152" spans="2:16" x14ac:dyDescent="0.25">
      <c r="B152" s="11">
        <v>41518</v>
      </c>
      <c r="C152" s="188">
        <v>14.285714285714285</v>
      </c>
      <c r="D152" s="188">
        <v>42.857142857142854</v>
      </c>
      <c r="E152" s="188">
        <v>57.142857142857139</v>
      </c>
      <c r="F152" s="188">
        <v>14.285714285714285</v>
      </c>
      <c r="G152" s="188">
        <v>-57.142857142857096</v>
      </c>
      <c r="H152" s="188">
        <v>0</v>
      </c>
      <c r="I152" s="188">
        <v>-71.428571428571431</v>
      </c>
      <c r="J152" s="188">
        <v>0</v>
      </c>
      <c r="K152" s="188">
        <v>0</v>
      </c>
      <c r="L152" s="188">
        <v>57.142857142857139</v>
      </c>
      <c r="M152" s="188">
        <v>100</v>
      </c>
      <c r="P152" s="2">
        <v>100</v>
      </c>
    </row>
    <row r="153" spans="2:16" x14ac:dyDescent="0.25">
      <c r="B153" s="11">
        <v>41609</v>
      </c>
      <c r="C153" s="188">
        <v>14.285714285714285</v>
      </c>
      <c r="D153" s="188">
        <v>71.428571428571431</v>
      </c>
      <c r="E153" s="188">
        <v>71.428571428571431</v>
      </c>
      <c r="F153" s="188">
        <v>0</v>
      </c>
      <c r="G153" s="188">
        <v>-100</v>
      </c>
      <c r="H153" s="188">
        <v>28.571428571428569</v>
      </c>
      <c r="I153" s="188">
        <v>-28.571428571428569</v>
      </c>
      <c r="J153" s="188">
        <v>-14.285714285714285</v>
      </c>
      <c r="K153" s="188">
        <v>-14.285714285714285</v>
      </c>
      <c r="L153" s="188">
        <v>42.857142857142854</v>
      </c>
      <c r="M153" s="188">
        <v>0</v>
      </c>
    </row>
    <row r="154" spans="2:16" x14ac:dyDescent="0.25">
      <c r="B154" s="11">
        <v>41699</v>
      </c>
      <c r="C154" s="188">
        <v>0</v>
      </c>
      <c r="D154" s="188">
        <v>50</v>
      </c>
      <c r="E154" s="188">
        <v>50</v>
      </c>
      <c r="F154" s="188">
        <v>16.666666666666664</v>
      </c>
      <c r="G154" s="188">
        <v>-33.333333333333329</v>
      </c>
      <c r="H154" s="188">
        <v>16.666666666666664</v>
      </c>
      <c r="I154" s="188">
        <v>-16.666666666666664</v>
      </c>
      <c r="J154" s="188">
        <v>0</v>
      </c>
      <c r="K154" s="188">
        <v>16.666666666666664</v>
      </c>
      <c r="L154" s="188">
        <v>50</v>
      </c>
      <c r="M154" s="188">
        <v>0</v>
      </c>
    </row>
    <row r="155" spans="2:16" x14ac:dyDescent="0.25">
      <c r="B155" s="11">
        <v>41791</v>
      </c>
      <c r="C155" s="188">
        <v>40</v>
      </c>
      <c r="D155" s="188">
        <v>60</v>
      </c>
      <c r="E155" s="188">
        <v>80</v>
      </c>
      <c r="F155" s="188">
        <v>40</v>
      </c>
      <c r="G155" s="188">
        <v>-60</v>
      </c>
      <c r="H155" s="188">
        <v>0</v>
      </c>
      <c r="I155" s="188">
        <v>0</v>
      </c>
      <c r="J155" s="188">
        <v>20</v>
      </c>
      <c r="K155" s="188">
        <v>0</v>
      </c>
      <c r="L155" s="188">
        <v>40</v>
      </c>
      <c r="M155" s="188">
        <v>0</v>
      </c>
    </row>
    <row r="156" spans="2:16" x14ac:dyDescent="0.25">
      <c r="B156" s="11">
        <v>41883</v>
      </c>
      <c r="C156" s="188">
        <v>0</v>
      </c>
      <c r="D156" s="188">
        <v>50</v>
      </c>
      <c r="E156" s="188">
        <v>50</v>
      </c>
      <c r="F156" s="188">
        <v>25</v>
      </c>
      <c r="G156" s="188">
        <v>-100</v>
      </c>
      <c r="H156" s="188">
        <v>0</v>
      </c>
      <c r="I156" s="188">
        <v>-25</v>
      </c>
      <c r="J156" s="188">
        <v>-25</v>
      </c>
      <c r="K156" s="188">
        <v>0</v>
      </c>
      <c r="L156" s="188">
        <v>25</v>
      </c>
      <c r="M156" s="188">
        <v>0</v>
      </c>
    </row>
    <row r="157" spans="2:16" x14ac:dyDescent="0.25">
      <c r="B157" s="11">
        <v>41974</v>
      </c>
      <c r="C157" s="188">
        <v>25</v>
      </c>
      <c r="D157" s="188">
        <v>100</v>
      </c>
      <c r="E157" s="188">
        <v>100</v>
      </c>
      <c r="F157" s="188">
        <v>0</v>
      </c>
      <c r="G157" s="188">
        <v>-50</v>
      </c>
      <c r="H157" s="188">
        <v>0</v>
      </c>
      <c r="I157" s="188">
        <v>0</v>
      </c>
      <c r="J157" s="188">
        <v>-75</v>
      </c>
      <c r="K157" s="188">
        <v>0</v>
      </c>
      <c r="L157" s="188">
        <v>75</v>
      </c>
      <c r="M157" s="188">
        <v>0</v>
      </c>
    </row>
    <row r="158" spans="2:16" x14ac:dyDescent="0.25">
      <c r="B158" s="11">
        <v>42064</v>
      </c>
      <c r="C158" s="147">
        <v>75</v>
      </c>
      <c r="D158" s="147">
        <v>100</v>
      </c>
      <c r="E158" s="147">
        <v>75</v>
      </c>
      <c r="F158" s="147">
        <v>25</v>
      </c>
      <c r="G158" s="147">
        <v>-50</v>
      </c>
      <c r="H158" s="147">
        <v>25</v>
      </c>
      <c r="I158" s="147">
        <v>25</v>
      </c>
      <c r="J158" s="147">
        <v>-25</v>
      </c>
      <c r="K158" s="147">
        <v>0</v>
      </c>
      <c r="L158" s="147">
        <v>100</v>
      </c>
      <c r="M158" s="147">
        <v>0</v>
      </c>
    </row>
    <row r="159" spans="2:16" x14ac:dyDescent="0.25">
      <c r="B159" s="11">
        <v>42156</v>
      </c>
      <c r="C159" s="147">
        <v>40</v>
      </c>
      <c r="D159" s="147">
        <v>60</v>
      </c>
      <c r="E159" s="147">
        <v>40</v>
      </c>
      <c r="F159" s="147">
        <v>-20</v>
      </c>
      <c r="G159" s="147">
        <v>-40</v>
      </c>
      <c r="H159" s="147">
        <v>0</v>
      </c>
      <c r="I159" s="147">
        <v>0</v>
      </c>
      <c r="J159" s="147">
        <v>-80</v>
      </c>
      <c r="K159" s="147">
        <v>-60</v>
      </c>
      <c r="L159" s="147">
        <v>40</v>
      </c>
      <c r="M159" s="147">
        <v>0</v>
      </c>
    </row>
    <row r="160" spans="2:16" x14ac:dyDescent="0.25">
      <c r="B160" s="11">
        <v>42248</v>
      </c>
      <c r="C160" s="147">
        <v>-20</v>
      </c>
      <c r="D160" s="147">
        <v>40</v>
      </c>
      <c r="E160" s="147">
        <v>40</v>
      </c>
      <c r="F160" s="147">
        <v>-40</v>
      </c>
      <c r="G160" s="147">
        <v>-60</v>
      </c>
      <c r="H160" s="147">
        <v>0</v>
      </c>
      <c r="I160" s="147">
        <v>-20</v>
      </c>
      <c r="J160" s="147">
        <v>-80</v>
      </c>
      <c r="K160" s="147">
        <v>-60</v>
      </c>
      <c r="L160" s="147">
        <v>40</v>
      </c>
      <c r="M160" s="147">
        <v>0</v>
      </c>
    </row>
    <row r="161" spans="2:13" x14ac:dyDescent="0.25">
      <c r="B161" s="11">
        <v>42339</v>
      </c>
      <c r="C161" s="147">
        <v>40</v>
      </c>
      <c r="D161" s="147">
        <v>60</v>
      </c>
      <c r="E161" s="147">
        <v>80</v>
      </c>
      <c r="F161" s="147">
        <v>0</v>
      </c>
      <c r="G161" s="147">
        <v>-20</v>
      </c>
      <c r="H161" s="147">
        <v>20</v>
      </c>
      <c r="I161" s="147">
        <v>-20</v>
      </c>
      <c r="J161" s="147">
        <v>-80</v>
      </c>
      <c r="K161" s="147">
        <v>-20</v>
      </c>
      <c r="L161" s="147">
        <v>40</v>
      </c>
      <c r="M161" s="147">
        <v>0</v>
      </c>
    </row>
    <row r="162" spans="2:13" x14ac:dyDescent="0.25">
      <c r="B162" s="11">
        <v>42430</v>
      </c>
      <c r="C162" s="147">
        <v>60</v>
      </c>
      <c r="D162" s="147">
        <v>80</v>
      </c>
      <c r="E162" s="147">
        <v>60</v>
      </c>
      <c r="F162" s="147">
        <v>20</v>
      </c>
      <c r="G162" s="147">
        <v>-60</v>
      </c>
      <c r="H162" s="147">
        <v>60</v>
      </c>
      <c r="I162" s="147">
        <v>20</v>
      </c>
      <c r="J162" s="147">
        <v>-80</v>
      </c>
      <c r="K162" s="147">
        <v>-20</v>
      </c>
      <c r="L162" s="147">
        <v>40</v>
      </c>
      <c r="M162" s="147">
        <v>0</v>
      </c>
    </row>
    <row r="163" spans="2:13" x14ac:dyDescent="0.25">
      <c r="B163" s="11">
        <v>42522</v>
      </c>
      <c r="C163" s="147">
        <v>0</v>
      </c>
      <c r="D163" s="147">
        <v>-40</v>
      </c>
      <c r="E163" s="147">
        <v>-40</v>
      </c>
      <c r="F163" s="147">
        <v>40</v>
      </c>
      <c r="G163" s="147">
        <v>20</v>
      </c>
      <c r="H163" s="147">
        <v>20</v>
      </c>
      <c r="I163" s="147">
        <v>60</v>
      </c>
      <c r="J163" s="147">
        <v>-20</v>
      </c>
      <c r="K163" s="147">
        <v>0</v>
      </c>
      <c r="L163" s="147">
        <v>0</v>
      </c>
      <c r="M163" s="147">
        <v>0</v>
      </c>
    </row>
    <row r="164" spans="2:13" x14ac:dyDescent="0.25">
      <c r="B164" s="11">
        <v>42614</v>
      </c>
      <c r="C164" s="147">
        <v>25</v>
      </c>
      <c r="D164" s="147">
        <v>25</v>
      </c>
      <c r="E164" s="147">
        <v>0</v>
      </c>
      <c r="F164" s="147">
        <v>25</v>
      </c>
      <c r="G164" s="147">
        <v>-75</v>
      </c>
      <c r="H164" s="147">
        <v>0</v>
      </c>
      <c r="I164" s="147">
        <v>0</v>
      </c>
      <c r="J164" s="147">
        <v>-100</v>
      </c>
      <c r="K164" s="147">
        <v>-100</v>
      </c>
      <c r="L164" s="147">
        <v>50</v>
      </c>
      <c r="M164" s="147">
        <v>0</v>
      </c>
    </row>
    <row r="165" spans="2:13" x14ac:dyDescent="0.25">
      <c r="B165" s="11">
        <v>42705</v>
      </c>
      <c r="C165" s="147">
        <v>40</v>
      </c>
      <c r="D165" s="147">
        <v>60</v>
      </c>
      <c r="E165" s="147">
        <v>60</v>
      </c>
      <c r="F165" s="147">
        <v>-40</v>
      </c>
      <c r="G165" s="147">
        <v>-60</v>
      </c>
      <c r="H165" s="147">
        <v>60</v>
      </c>
      <c r="I165" s="147">
        <v>-20</v>
      </c>
      <c r="J165" s="147">
        <v>-60</v>
      </c>
      <c r="K165" s="147">
        <v>-100</v>
      </c>
      <c r="L165" s="147">
        <v>40</v>
      </c>
      <c r="M165" s="147">
        <v>0</v>
      </c>
    </row>
    <row r="166" spans="2:13" x14ac:dyDescent="0.25">
      <c r="B166" s="11">
        <v>42795</v>
      </c>
      <c r="C166" s="2">
        <v>75</v>
      </c>
      <c r="D166" s="2">
        <v>50</v>
      </c>
      <c r="E166" s="2">
        <v>50</v>
      </c>
      <c r="F166" s="2">
        <v>-25</v>
      </c>
      <c r="G166" s="2">
        <v>-75</v>
      </c>
      <c r="H166" s="2">
        <v>75</v>
      </c>
      <c r="I166" s="2">
        <v>0</v>
      </c>
      <c r="J166" s="2">
        <v>-25</v>
      </c>
      <c r="K166" s="2">
        <v>-100</v>
      </c>
      <c r="L166" s="2">
        <v>100</v>
      </c>
      <c r="M166" s="2">
        <v>0</v>
      </c>
    </row>
    <row r="167" spans="2:13" x14ac:dyDescent="0.25">
      <c r="B167" s="11">
        <v>42887</v>
      </c>
      <c r="C167" s="2">
        <v>50</v>
      </c>
      <c r="D167" s="2">
        <v>75</v>
      </c>
      <c r="E167" s="2">
        <v>50</v>
      </c>
      <c r="F167" s="2">
        <v>-25</v>
      </c>
      <c r="G167" s="2">
        <v>-75</v>
      </c>
      <c r="H167" s="2">
        <v>0</v>
      </c>
      <c r="I167" s="2">
        <v>-50</v>
      </c>
      <c r="J167" s="2">
        <v>-50</v>
      </c>
      <c r="K167" s="2">
        <v>-100</v>
      </c>
      <c r="L167" s="2">
        <v>75</v>
      </c>
      <c r="M167" s="2">
        <v>0</v>
      </c>
    </row>
  </sheetData>
  <mergeCells count="1">
    <mergeCell ref="B3:I3"/>
  </mergeCells>
  <pageMargins left="0.7" right="0.7" top="0.75" bottom="0.75" header="0.3" footer="0.3"/>
  <pageSetup scale="2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view="pageBreakPreview" zoomScale="85" zoomScaleNormal="85" zoomScaleSheetLayoutView="85" workbookViewId="0">
      <selection activeCell="P33" sqref="P33"/>
    </sheetView>
  </sheetViews>
  <sheetFormatPr baseColWidth="10" defaultRowHeight="15" x14ac:dyDescent="0.25"/>
  <cols>
    <col min="1" max="1" width="11.7109375" style="2" customWidth="1"/>
    <col min="2" max="5" width="11.5703125" style="2" bestFit="1" customWidth="1"/>
    <col min="6" max="6" width="11.42578125" style="2"/>
    <col min="7" max="8" width="11.5703125" style="2" bestFit="1" customWidth="1"/>
    <col min="9" max="9" width="10.42578125" style="2" bestFit="1" customWidth="1"/>
    <col min="10" max="10" width="11.5703125" style="2" bestFit="1" customWidth="1"/>
    <col min="11" max="12" width="11.42578125" style="2"/>
    <col min="13" max="15" width="11.5703125" style="2" bestFit="1" customWidth="1"/>
    <col min="16" max="16384" width="11.42578125" style="2"/>
  </cols>
  <sheetData>
    <row r="1" spans="1:11" x14ac:dyDescent="0.25">
      <c r="A1" s="2">
        <v>100</v>
      </c>
    </row>
    <row r="2" spans="1:11" ht="15" customHeight="1" x14ac:dyDescent="0.25">
      <c r="B2" s="382" t="s">
        <v>115</v>
      </c>
      <c r="C2" s="383"/>
      <c r="D2" s="383"/>
      <c r="E2" s="383"/>
      <c r="F2" s="383"/>
      <c r="G2" s="383"/>
      <c r="H2" s="383"/>
      <c r="I2" s="384"/>
    </row>
    <row r="3" spans="1:11" x14ac:dyDescent="0.25">
      <c r="B3" s="250"/>
      <c r="C3" s="250"/>
      <c r="D3" s="250"/>
      <c r="E3" s="250"/>
      <c r="F3" s="250"/>
      <c r="G3" s="250"/>
      <c r="H3" s="250"/>
    </row>
    <row r="4" spans="1:11" x14ac:dyDescent="0.25">
      <c r="A4" s="2" t="s">
        <v>114</v>
      </c>
      <c r="C4" s="385" t="s">
        <v>113</v>
      </c>
      <c r="D4" s="385"/>
      <c r="E4" s="385"/>
      <c r="G4" s="385" t="s">
        <v>112</v>
      </c>
      <c r="H4" s="385"/>
      <c r="I4" s="385"/>
    </row>
    <row r="5" spans="1:11" ht="15" customHeight="1" x14ac:dyDescent="0.25">
      <c r="B5" s="221"/>
      <c r="C5" s="221" t="s">
        <v>0</v>
      </c>
      <c r="D5" s="221" t="s">
        <v>1</v>
      </c>
      <c r="E5" s="221" t="s">
        <v>16</v>
      </c>
      <c r="G5" s="221" t="s">
        <v>0</v>
      </c>
      <c r="H5" s="221" t="s">
        <v>1</v>
      </c>
      <c r="I5" s="221" t="s">
        <v>16</v>
      </c>
      <c r="J5" s="221"/>
    </row>
    <row r="6" spans="1:11" x14ac:dyDescent="0.25">
      <c r="B6" s="220" t="s">
        <v>111</v>
      </c>
      <c r="C6" s="147">
        <v>-35.294117647058826</v>
      </c>
      <c r="D6" s="147">
        <v>-70</v>
      </c>
      <c r="E6" s="243">
        <v>25</v>
      </c>
      <c r="F6" s="147"/>
      <c r="G6" s="147">
        <v>-26.666666666666668</v>
      </c>
      <c r="H6" s="147">
        <v>-40</v>
      </c>
      <c r="I6" s="243">
        <v>50</v>
      </c>
      <c r="J6" s="219"/>
      <c r="K6" s="241"/>
    </row>
    <row r="7" spans="1:11" x14ac:dyDescent="0.25">
      <c r="B7" s="220" t="s">
        <v>110</v>
      </c>
      <c r="C7" s="147">
        <v>0</v>
      </c>
      <c r="D7" s="147">
        <v>-30</v>
      </c>
      <c r="E7" s="243">
        <v>-50</v>
      </c>
      <c r="F7" s="147"/>
      <c r="G7" s="147">
        <v>20</v>
      </c>
      <c r="H7" s="147">
        <v>-40</v>
      </c>
      <c r="I7" s="243">
        <v>25</v>
      </c>
      <c r="J7" s="219"/>
    </row>
    <row r="8" spans="1:11" x14ac:dyDescent="0.25">
      <c r="B8" s="220" t="s">
        <v>109</v>
      </c>
      <c r="C8" s="147">
        <v>41.17647058823529</v>
      </c>
      <c r="D8" s="147">
        <v>50</v>
      </c>
      <c r="E8" s="243">
        <v>-75</v>
      </c>
      <c r="F8" s="147"/>
      <c r="G8" s="147">
        <v>53.333333333333336</v>
      </c>
      <c r="H8" s="147">
        <v>10</v>
      </c>
      <c r="I8" s="243">
        <v>-25</v>
      </c>
      <c r="J8" s="219"/>
    </row>
    <row r="9" spans="1:11" x14ac:dyDescent="0.25">
      <c r="B9" s="220" t="s">
        <v>108</v>
      </c>
      <c r="C9" s="147">
        <v>35.294117647058826</v>
      </c>
      <c r="D9" s="242">
        <v>40</v>
      </c>
      <c r="E9" s="147">
        <v>-75</v>
      </c>
      <c r="F9" s="147"/>
      <c r="G9" s="147">
        <v>46.666666666666664</v>
      </c>
      <c r="H9" s="242">
        <v>30</v>
      </c>
      <c r="I9" s="147">
        <v>0</v>
      </c>
      <c r="J9" s="219"/>
    </row>
    <row r="12" spans="1:11" x14ac:dyDescent="0.25">
      <c r="B12" s="218" t="s">
        <v>28</v>
      </c>
      <c r="C12" s="73"/>
      <c r="D12" s="73"/>
      <c r="E12" s="73"/>
      <c r="F12" s="73"/>
      <c r="G12" s="73"/>
      <c r="H12" s="73"/>
      <c r="I12" s="73"/>
      <c r="J12" s="73"/>
    </row>
    <row r="13" spans="1:11" x14ac:dyDescent="0.25">
      <c r="B13" s="218" t="s">
        <v>107</v>
      </c>
      <c r="C13" s="73"/>
      <c r="D13" s="73"/>
      <c r="E13" s="73"/>
      <c r="F13" s="73"/>
      <c r="G13" s="73"/>
      <c r="H13" s="73"/>
      <c r="I13" s="73"/>
      <c r="J13" s="73"/>
    </row>
    <row r="14" spans="1:11" x14ac:dyDescent="0.25">
      <c r="B14" s="73"/>
      <c r="C14" s="73"/>
      <c r="D14" s="73"/>
      <c r="E14" s="73"/>
      <c r="F14" s="73"/>
      <c r="G14" s="73"/>
      <c r="H14" s="73"/>
      <c r="I14" s="73"/>
      <c r="J14" s="73"/>
    </row>
    <row r="15" spans="1:11" x14ac:dyDescent="0.25">
      <c r="B15" s="217"/>
      <c r="C15" s="73"/>
      <c r="D15" s="73"/>
      <c r="E15" s="73"/>
      <c r="F15" s="73"/>
      <c r="G15" s="73"/>
      <c r="H15" s="73"/>
      <c r="I15" s="73"/>
      <c r="J15" s="73"/>
    </row>
    <row r="16" spans="1:11" ht="18.75" x14ac:dyDescent="0.25">
      <c r="B16" s="216"/>
      <c r="C16" s="73"/>
      <c r="D16" s="73"/>
      <c r="E16" s="73"/>
      <c r="F16" s="73"/>
      <c r="G16" s="73"/>
      <c r="H16" s="73"/>
      <c r="I16" s="73"/>
      <c r="J16" s="73"/>
    </row>
    <row r="17" spans="2:15" x14ac:dyDescent="0.25">
      <c r="B17" s="73"/>
      <c r="C17" s="73"/>
      <c r="D17" s="73"/>
      <c r="E17" s="73"/>
      <c r="F17" s="73"/>
      <c r="G17" s="73"/>
      <c r="H17" s="73"/>
      <c r="I17" s="73"/>
      <c r="J17" s="73"/>
      <c r="K17" s="14"/>
      <c r="L17" s="10"/>
      <c r="M17" s="10"/>
      <c r="N17" s="10"/>
      <c r="O17" s="10"/>
    </row>
    <row r="18" spans="2:15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14"/>
      <c r="L18" s="10"/>
      <c r="M18" s="10"/>
      <c r="N18" s="10"/>
      <c r="O18" s="10"/>
    </row>
    <row r="19" spans="2:15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14"/>
      <c r="L19" s="10"/>
      <c r="M19" s="10"/>
      <c r="N19" s="10"/>
      <c r="O19" s="10"/>
    </row>
    <row r="20" spans="2:15" x14ac:dyDescent="0.25">
      <c r="B20" s="73"/>
      <c r="C20" s="73"/>
      <c r="D20" s="73"/>
      <c r="E20" s="73"/>
      <c r="F20" s="73"/>
      <c r="G20" s="73"/>
      <c r="H20" s="73"/>
      <c r="I20" s="73"/>
      <c r="J20" s="73"/>
      <c r="K20" s="14"/>
      <c r="L20" s="10"/>
      <c r="M20" s="10"/>
      <c r="N20" s="10"/>
      <c r="O20" s="10"/>
    </row>
    <row r="21" spans="2:15" x14ac:dyDescent="0.25">
      <c r="B21" s="73"/>
      <c r="C21" s="73"/>
      <c r="D21" s="73"/>
      <c r="E21" s="73"/>
      <c r="F21" s="73"/>
      <c r="G21" s="73"/>
      <c r="H21" s="73"/>
      <c r="I21" s="73"/>
      <c r="J21" s="73"/>
      <c r="L21" s="10"/>
      <c r="M21" s="10"/>
    </row>
    <row r="22" spans="2:15" x14ac:dyDescent="0.25">
      <c r="B22" s="73"/>
      <c r="C22" s="73"/>
      <c r="D22" s="73"/>
      <c r="E22" s="73"/>
      <c r="F22" s="73"/>
      <c r="G22" s="73"/>
      <c r="H22" s="73"/>
      <c r="I22" s="73"/>
      <c r="J22" s="73"/>
      <c r="L22" s="10"/>
      <c r="M22" s="10"/>
    </row>
    <row r="23" spans="2:15" x14ac:dyDescent="0.25">
      <c r="B23" s="73"/>
      <c r="C23" s="73"/>
      <c r="D23" s="73"/>
      <c r="E23" s="73"/>
      <c r="F23" s="73"/>
      <c r="G23" s="73"/>
      <c r="H23" s="73"/>
      <c r="I23" s="73"/>
      <c r="J23" s="73"/>
    </row>
    <row r="24" spans="2:15" x14ac:dyDescent="0.25">
      <c r="B24" s="73"/>
      <c r="C24" s="73"/>
      <c r="D24" s="73"/>
      <c r="E24" s="73"/>
      <c r="F24" s="73"/>
      <c r="G24" s="73"/>
      <c r="H24" s="73"/>
      <c r="I24" s="73"/>
      <c r="J24" s="73"/>
    </row>
    <row r="25" spans="2:15" x14ac:dyDescent="0.25">
      <c r="B25" s="73"/>
      <c r="C25" s="73"/>
      <c r="D25" s="73"/>
      <c r="E25" s="73"/>
      <c r="F25" s="73"/>
      <c r="G25" s="73"/>
      <c r="H25" s="73"/>
      <c r="I25" s="73"/>
      <c r="J25" s="73"/>
    </row>
    <row r="26" spans="2:15" x14ac:dyDescent="0.25">
      <c r="B26" s="73"/>
      <c r="C26" s="73"/>
      <c r="D26" s="73"/>
      <c r="E26" s="73"/>
      <c r="F26" s="73"/>
      <c r="G26" s="73"/>
      <c r="H26" s="73"/>
      <c r="I26" s="73"/>
      <c r="J26" s="73"/>
    </row>
    <row r="27" spans="2:15" x14ac:dyDescent="0.25">
      <c r="B27" s="73"/>
      <c r="C27" s="73"/>
      <c r="D27" s="73"/>
      <c r="E27" s="73"/>
      <c r="F27" s="73"/>
      <c r="G27" s="73"/>
      <c r="H27" s="73"/>
      <c r="I27" s="73"/>
      <c r="J27" s="73"/>
    </row>
    <row r="28" spans="2:15" x14ac:dyDescent="0.25">
      <c r="B28" s="73"/>
      <c r="C28" s="73"/>
      <c r="D28" s="73"/>
      <c r="E28" s="73"/>
      <c r="F28" s="73"/>
      <c r="G28" s="73"/>
      <c r="H28" s="73"/>
      <c r="I28" s="73"/>
      <c r="J28" s="73"/>
    </row>
    <row r="29" spans="2:15" x14ac:dyDescent="0.25">
      <c r="B29" s="73"/>
      <c r="C29" s="73"/>
      <c r="D29" s="73"/>
      <c r="E29" s="73"/>
      <c r="F29" s="73"/>
      <c r="G29" s="73"/>
      <c r="H29" s="73"/>
      <c r="I29" s="73"/>
      <c r="J29" s="73"/>
    </row>
    <row r="30" spans="2:15" x14ac:dyDescent="0.25">
      <c r="B30" s="73"/>
      <c r="C30" s="73"/>
      <c r="D30" s="73"/>
      <c r="E30" s="73"/>
      <c r="F30" s="73"/>
      <c r="G30" s="73"/>
      <c r="H30" s="73"/>
      <c r="I30" s="73"/>
      <c r="J30" s="73"/>
    </row>
    <row r="31" spans="2:15" x14ac:dyDescent="0.25">
      <c r="B31" s="73"/>
      <c r="C31" s="73"/>
      <c r="D31" s="73"/>
      <c r="E31" s="73"/>
      <c r="F31" s="73"/>
      <c r="G31" s="73"/>
      <c r="H31" s="73"/>
      <c r="I31" s="73"/>
      <c r="J31" s="73"/>
    </row>
    <row r="32" spans="2:15" x14ac:dyDescent="0.25">
      <c r="B32" s="73"/>
      <c r="C32" s="73"/>
      <c r="D32" s="73"/>
      <c r="E32" s="73"/>
      <c r="F32" s="73"/>
      <c r="G32" s="73"/>
      <c r="H32" s="73"/>
      <c r="I32" s="73"/>
      <c r="J32" s="73"/>
    </row>
    <row r="33" spans="2:10" x14ac:dyDescent="0.25">
      <c r="B33" s="73"/>
      <c r="C33" s="73"/>
      <c r="D33" s="73"/>
      <c r="E33" s="73"/>
      <c r="F33" s="73"/>
      <c r="G33" s="73"/>
      <c r="H33" s="73"/>
      <c r="I33" s="73"/>
      <c r="J33" s="73"/>
    </row>
    <row r="34" spans="2:10" x14ac:dyDescent="0.25">
      <c r="B34" s="73"/>
      <c r="C34" s="73"/>
      <c r="D34" s="73"/>
      <c r="E34" s="73"/>
      <c r="F34" s="73"/>
      <c r="G34" s="73"/>
      <c r="H34" s="73"/>
      <c r="I34" s="73"/>
      <c r="J34" s="73"/>
    </row>
    <row r="35" spans="2:10" x14ac:dyDescent="0.25">
      <c r="B35" s="73"/>
      <c r="C35" s="73"/>
      <c r="D35" s="73"/>
      <c r="E35" s="73"/>
      <c r="F35" s="73"/>
      <c r="G35" s="73"/>
      <c r="H35" s="73"/>
      <c r="I35" s="73"/>
      <c r="J35" s="73"/>
    </row>
    <row r="36" spans="2:10" x14ac:dyDescent="0.25">
      <c r="B36" s="73"/>
      <c r="C36" s="73"/>
      <c r="D36" s="73"/>
      <c r="E36" s="73"/>
      <c r="F36" s="73"/>
      <c r="G36" s="73"/>
      <c r="H36" s="73"/>
      <c r="I36" s="73"/>
      <c r="J36" s="73"/>
    </row>
    <row r="37" spans="2:10" x14ac:dyDescent="0.25">
      <c r="B37" s="73"/>
      <c r="C37" s="73"/>
      <c r="D37" s="73"/>
      <c r="E37" s="73"/>
      <c r="F37" s="73"/>
      <c r="G37" s="73"/>
      <c r="H37" s="73"/>
      <c r="I37" s="73"/>
      <c r="J37" s="73"/>
    </row>
    <row r="38" spans="2:10" x14ac:dyDescent="0.25">
      <c r="B38" s="73"/>
      <c r="C38" s="73"/>
      <c r="D38" s="73"/>
      <c r="E38" s="73"/>
      <c r="F38" s="73"/>
      <c r="G38" s="73"/>
      <c r="H38" s="73"/>
      <c r="I38" s="73"/>
      <c r="J38" s="73"/>
    </row>
    <row r="39" spans="2:10" x14ac:dyDescent="0.25">
      <c r="B39" s="73"/>
      <c r="C39" s="73"/>
      <c r="D39" s="73"/>
      <c r="E39" s="73"/>
      <c r="F39" s="73"/>
      <c r="G39" s="73"/>
      <c r="H39" s="73"/>
      <c r="I39" s="73"/>
      <c r="J39" s="73"/>
    </row>
    <row r="40" spans="2:10" x14ac:dyDescent="0.25">
      <c r="B40" s="73"/>
      <c r="C40" s="73"/>
      <c r="D40" s="73"/>
      <c r="E40" s="73"/>
      <c r="F40" s="73"/>
      <c r="G40" s="73"/>
      <c r="H40" s="73"/>
      <c r="I40" s="73"/>
      <c r="J40" s="73"/>
    </row>
    <row r="41" spans="2:10" x14ac:dyDescent="0.25">
      <c r="B41" s="73"/>
      <c r="C41" s="73"/>
      <c r="D41" s="73"/>
      <c r="E41" s="73"/>
      <c r="F41" s="73"/>
      <c r="G41" s="73"/>
      <c r="H41" s="73"/>
      <c r="I41" s="73"/>
      <c r="J41" s="73"/>
    </row>
    <row r="42" spans="2:10" x14ac:dyDescent="0.25">
      <c r="B42" s="73"/>
      <c r="C42" s="73"/>
      <c r="D42" s="73"/>
      <c r="E42" s="73"/>
      <c r="F42" s="73"/>
      <c r="G42" s="73"/>
      <c r="H42" s="73"/>
      <c r="I42" s="73"/>
      <c r="J42" s="73"/>
    </row>
    <row r="43" spans="2:10" x14ac:dyDescent="0.25">
      <c r="B43" s="73"/>
      <c r="C43" s="73"/>
      <c r="D43" s="73"/>
      <c r="E43" s="73"/>
      <c r="F43" s="73"/>
      <c r="G43" s="73"/>
      <c r="H43" s="73"/>
      <c r="I43" s="73"/>
      <c r="J43" s="73"/>
    </row>
    <row r="44" spans="2:10" x14ac:dyDescent="0.25">
      <c r="B44" s="73"/>
      <c r="C44" s="73"/>
      <c r="D44" s="73"/>
      <c r="E44" s="73"/>
      <c r="F44" s="73"/>
      <c r="G44" s="73"/>
      <c r="H44" s="73"/>
      <c r="I44" s="73"/>
      <c r="J44" s="73"/>
    </row>
    <row r="45" spans="2:10" x14ac:dyDescent="0.25">
      <c r="B45" s="73"/>
      <c r="C45" s="73"/>
      <c r="D45" s="73"/>
      <c r="E45" s="73"/>
      <c r="F45" s="73"/>
      <c r="G45" s="73"/>
      <c r="H45" s="73"/>
      <c r="I45" s="73"/>
      <c r="J45" s="73"/>
    </row>
    <row r="46" spans="2:10" x14ac:dyDescent="0.25">
      <c r="B46" s="73"/>
      <c r="C46" s="73"/>
      <c r="D46" s="73"/>
      <c r="E46" s="73"/>
      <c r="F46" s="73"/>
      <c r="G46" s="73"/>
      <c r="H46" s="73"/>
      <c r="I46" s="73"/>
      <c r="J46" s="73"/>
    </row>
    <row r="47" spans="2:10" x14ac:dyDescent="0.25">
      <c r="B47" s="73"/>
      <c r="C47" s="73"/>
      <c r="D47" s="73"/>
      <c r="E47" s="73"/>
      <c r="F47" s="73"/>
      <c r="G47" s="73"/>
      <c r="H47" s="73"/>
      <c r="I47" s="73"/>
      <c r="J47" s="73"/>
    </row>
    <row r="48" spans="2:10" x14ac:dyDescent="0.25">
      <c r="B48" s="73"/>
      <c r="C48" s="73"/>
      <c r="D48" s="73"/>
      <c r="E48" s="73"/>
      <c r="F48" s="73"/>
      <c r="G48" s="73"/>
      <c r="H48" s="73"/>
      <c r="I48" s="73"/>
      <c r="J48" s="73"/>
    </row>
    <row r="49" spans="2:10" x14ac:dyDescent="0.25">
      <c r="B49" s="73"/>
      <c r="C49" s="73"/>
      <c r="D49" s="73"/>
      <c r="E49" s="73"/>
      <c r="F49" s="73"/>
      <c r="G49" s="73"/>
      <c r="H49" s="73"/>
      <c r="I49" s="73"/>
      <c r="J49" s="73"/>
    </row>
    <row r="50" spans="2:10" x14ac:dyDescent="0.25">
      <c r="B50" s="73"/>
      <c r="C50" s="73"/>
      <c r="D50" s="73"/>
      <c r="E50" s="73"/>
      <c r="F50" s="73"/>
      <c r="G50" s="73"/>
      <c r="H50" s="73"/>
      <c r="I50" s="73"/>
      <c r="J50" s="73"/>
    </row>
    <row r="51" spans="2:10" x14ac:dyDescent="0.25">
      <c r="B51" s="73"/>
      <c r="C51" s="73"/>
      <c r="D51" s="73"/>
      <c r="E51" s="73"/>
      <c r="F51" s="73"/>
      <c r="G51" s="73"/>
      <c r="H51" s="73"/>
      <c r="I51" s="73"/>
      <c r="J51" s="73"/>
    </row>
    <row r="52" spans="2:10" x14ac:dyDescent="0.25">
      <c r="B52" s="73"/>
      <c r="C52" s="73"/>
      <c r="D52" s="73"/>
      <c r="E52" s="73"/>
      <c r="F52" s="73"/>
      <c r="G52" s="73"/>
      <c r="H52" s="73"/>
      <c r="I52" s="73"/>
      <c r="J52" s="73"/>
    </row>
    <row r="53" spans="2:10" x14ac:dyDescent="0.25">
      <c r="B53" s="73"/>
      <c r="C53" s="73"/>
      <c r="D53" s="73"/>
      <c r="E53" s="73"/>
      <c r="F53" s="73"/>
      <c r="G53" s="73"/>
      <c r="H53" s="73"/>
      <c r="I53" s="73"/>
      <c r="J53" s="73"/>
    </row>
    <row r="54" spans="2:10" x14ac:dyDescent="0.25">
      <c r="B54" s="73"/>
      <c r="C54" s="73"/>
      <c r="D54" s="73"/>
      <c r="E54" s="73"/>
      <c r="F54" s="73"/>
      <c r="G54" s="73"/>
      <c r="H54" s="73"/>
      <c r="I54" s="73"/>
      <c r="J54" s="73"/>
    </row>
    <row r="55" spans="2:10" x14ac:dyDescent="0.25">
      <c r="B55" s="73"/>
      <c r="C55" s="73"/>
      <c r="D55" s="73"/>
      <c r="E55" s="73"/>
      <c r="F55" s="73"/>
      <c r="G55" s="73"/>
      <c r="H55" s="73"/>
      <c r="I55" s="73"/>
      <c r="J55" s="73"/>
    </row>
    <row r="56" spans="2:10" x14ac:dyDescent="0.25">
      <c r="B56" s="73"/>
      <c r="C56" s="73"/>
      <c r="D56" s="73"/>
      <c r="E56" s="73"/>
      <c r="F56" s="73"/>
      <c r="G56" s="73"/>
      <c r="H56" s="73"/>
      <c r="I56" s="73"/>
      <c r="J56" s="73"/>
    </row>
    <row r="57" spans="2:10" x14ac:dyDescent="0.25">
      <c r="B57" s="73"/>
      <c r="C57" s="73"/>
      <c r="D57" s="73"/>
      <c r="E57" s="73"/>
      <c r="F57" s="73"/>
      <c r="G57" s="73"/>
      <c r="H57" s="73"/>
      <c r="I57" s="73"/>
      <c r="J57" s="73"/>
    </row>
    <row r="58" spans="2:10" x14ac:dyDescent="0.25">
      <c r="B58" s="73"/>
      <c r="C58" s="73"/>
      <c r="D58" s="73"/>
      <c r="E58" s="73"/>
      <c r="F58" s="73"/>
      <c r="G58" s="73"/>
      <c r="H58" s="73"/>
      <c r="I58" s="73"/>
      <c r="J58" s="73"/>
    </row>
    <row r="59" spans="2:10" x14ac:dyDescent="0.25">
      <c r="B59" s="73"/>
      <c r="C59" s="73"/>
      <c r="D59" s="73"/>
      <c r="E59" s="73"/>
      <c r="F59" s="73"/>
      <c r="G59" s="73"/>
      <c r="H59" s="73"/>
      <c r="I59" s="73"/>
      <c r="J59" s="73"/>
    </row>
    <row r="60" spans="2:10" x14ac:dyDescent="0.25">
      <c r="B60" s="73"/>
      <c r="C60" s="73"/>
      <c r="D60" s="73"/>
      <c r="E60" s="73"/>
      <c r="F60" s="73"/>
      <c r="G60" s="73"/>
      <c r="H60" s="73"/>
      <c r="I60" s="73"/>
      <c r="J60" s="73"/>
    </row>
    <row r="61" spans="2:10" x14ac:dyDescent="0.25">
      <c r="B61" s="73"/>
      <c r="C61" s="73"/>
      <c r="D61" s="73"/>
      <c r="E61" s="73"/>
      <c r="F61" s="73"/>
      <c r="G61" s="73"/>
      <c r="H61" s="73"/>
      <c r="I61" s="73"/>
      <c r="J61" s="73"/>
    </row>
    <row r="62" spans="2:10" x14ac:dyDescent="0.25">
      <c r="B62" s="91" t="s">
        <v>127</v>
      </c>
      <c r="C62" s="73"/>
      <c r="D62" s="73"/>
      <c r="E62" s="73"/>
      <c r="F62" s="73"/>
      <c r="G62" s="73"/>
      <c r="H62" s="73"/>
      <c r="I62" s="73"/>
      <c r="J62" s="73"/>
    </row>
    <row r="63" spans="2:10" x14ac:dyDescent="0.25">
      <c r="B63" s="73"/>
      <c r="C63" s="73"/>
      <c r="D63" s="73"/>
      <c r="E63" s="73"/>
      <c r="F63" s="73"/>
      <c r="G63" s="73"/>
      <c r="H63" s="73"/>
      <c r="I63" s="73"/>
      <c r="J63" s="73"/>
    </row>
    <row r="64" spans="2:10" x14ac:dyDescent="0.25">
      <c r="B64" s="96" t="s">
        <v>33</v>
      </c>
      <c r="C64" s="96"/>
      <c r="D64" s="96"/>
      <c r="E64" s="96"/>
      <c r="F64" s="215"/>
      <c r="G64" s="215"/>
      <c r="H64" s="215"/>
      <c r="I64" s="73"/>
      <c r="J64" s="73"/>
    </row>
    <row r="65" spans="2:10" x14ac:dyDescent="0.25">
      <c r="B65" s="73"/>
      <c r="C65" s="73"/>
      <c r="D65" s="73"/>
      <c r="E65" s="73"/>
      <c r="F65" s="73"/>
      <c r="G65" s="73"/>
      <c r="H65" s="73"/>
      <c r="I65" s="73"/>
      <c r="J65" s="73"/>
    </row>
  </sheetData>
  <mergeCells count="3">
    <mergeCell ref="B2:I2"/>
    <mergeCell ref="C4:E4"/>
    <mergeCell ref="G4:I4"/>
  </mergeCells>
  <pageMargins left="0.7" right="0.7" top="0.75" bottom="0.75" header="0.3" footer="0.3"/>
  <pageSetup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70"/>
  <sheetViews>
    <sheetView view="pageBreakPreview" topLeftCell="A19" zoomScale="70" zoomScaleNormal="85" zoomScaleSheetLayoutView="70" workbookViewId="0">
      <selection activeCell="P33" sqref="P33"/>
    </sheetView>
  </sheetViews>
  <sheetFormatPr baseColWidth="10" defaultRowHeight="15" x14ac:dyDescent="0.25"/>
  <cols>
    <col min="1" max="1" width="17.7109375" style="5" customWidth="1"/>
    <col min="2" max="2" width="3.85546875" style="5" customWidth="1"/>
    <col min="3" max="16384" width="11.42578125" style="5"/>
  </cols>
  <sheetData>
    <row r="5" spans="2:19" x14ac:dyDescent="0.25">
      <c r="D5" s="376" t="s">
        <v>128</v>
      </c>
      <c r="E5" s="376"/>
      <c r="F5" s="376"/>
      <c r="G5" s="376"/>
      <c r="H5" s="376" t="s">
        <v>0</v>
      </c>
      <c r="I5" s="376"/>
      <c r="J5" s="376"/>
      <c r="K5" s="376"/>
      <c r="L5" s="376" t="s">
        <v>1</v>
      </c>
      <c r="M5" s="376"/>
      <c r="N5" s="376"/>
      <c r="O5" s="376"/>
      <c r="P5" s="376" t="s">
        <v>16</v>
      </c>
      <c r="Q5" s="376"/>
      <c r="R5" s="376"/>
      <c r="S5" s="376"/>
    </row>
    <row r="6" spans="2:19" x14ac:dyDescent="0.25">
      <c r="B6" s="108"/>
      <c r="C6" s="6" t="s">
        <v>117</v>
      </c>
      <c r="D6" s="6" t="s">
        <v>2</v>
      </c>
      <c r="E6" s="5" t="s">
        <v>3</v>
      </c>
      <c r="F6" s="5" t="s">
        <v>4</v>
      </c>
      <c r="G6" s="5" t="s">
        <v>125</v>
      </c>
      <c r="H6" s="6" t="s">
        <v>2</v>
      </c>
      <c r="I6" s="5" t="s">
        <v>3</v>
      </c>
      <c r="J6" s="5" t="s">
        <v>4</v>
      </c>
      <c r="K6" s="5" t="s">
        <v>125</v>
      </c>
      <c r="L6" s="6" t="s">
        <v>2</v>
      </c>
      <c r="M6" s="5" t="s">
        <v>3</v>
      </c>
      <c r="N6" s="5" t="s">
        <v>4</v>
      </c>
      <c r="O6" s="5" t="s">
        <v>125</v>
      </c>
      <c r="P6" s="6" t="s">
        <v>2</v>
      </c>
      <c r="Q6" s="5" t="s">
        <v>3</v>
      </c>
      <c r="R6" s="5" t="s">
        <v>4</v>
      </c>
      <c r="S6" s="5" t="s">
        <v>125</v>
      </c>
    </row>
    <row r="7" spans="2:19" x14ac:dyDescent="0.25">
      <c r="B7" s="108"/>
      <c r="C7" s="109">
        <v>41791</v>
      </c>
      <c r="D7" s="6">
        <v>38.912922607217872</v>
      </c>
      <c r="E7" s="5">
        <v>21.055418000774072</v>
      </c>
      <c r="F7" s="5">
        <v>19.979036083421093</v>
      </c>
      <c r="G7" s="5">
        <v>-18.996332266203101</v>
      </c>
      <c r="H7" s="62">
        <v>40</v>
      </c>
      <c r="I7" s="62">
        <v>20.941710603538063</v>
      </c>
      <c r="J7" s="62">
        <v>20</v>
      </c>
      <c r="K7" s="62">
        <v>-20</v>
      </c>
      <c r="L7" s="62">
        <v>18.181818181818183</v>
      </c>
      <c r="M7" s="62">
        <v>21.89823075742672</v>
      </c>
      <c r="N7" s="62">
        <v>18.181818181818183</v>
      </c>
      <c r="O7" s="62">
        <v>0</v>
      </c>
      <c r="P7" s="62">
        <v>40</v>
      </c>
      <c r="Q7" s="62">
        <v>23.734568839897211</v>
      </c>
      <c r="R7" s="62">
        <v>20</v>
      </c>
      <c r="S7" s="62">
        <v>-20</v>
      </c>
    </row>
    <row r="8" spans="2:19" x14ac:dyDescent="0.25">
      <c r="B8" s="108"/>
      <c r="C8" s="109">
        <v>41883</v>
      </c>
      <c r="D8" s="6">
        <v>25.172081105158302</v>
      </c>
      <c r="E8" s="5">
        <v>-16.591875470280911</v>
      </c>
      <c r="F8" s="5">
        <v>24.765348806313746</v>
      </c>
      <c r="G8" s="5">
        <v>-0.35699991867704522</v>
      </c>
      <c r="H8" s="62">
        <v>25</v>
      </c>
      <c r="I8" s="62">
        <v>-18.477218102133318</v>
      </c>
      <c r="J8" s="62">
        <v>25</v>
      </c>
      <c r="K8" s="62">
        <v>0</v>
      </c>
      <c r="L8" s="62">
        <v>28.571428571428569</v>
      </c>
      <c r="M8" s="62">
        <v>6.7031498002477639</v>
      </c>
      <c r="N8" s="62">
        <v>7.1428571428571423</v>
      </c>
      <c r="O8" s="62">
        <v>-7.1428571428571423</v>
      </c>
      <c r="P8" s="62">
        <v>25</v>
      </c>
      <c r="Q8" s="62">
        <v>-2.1004895504743875</v>
      </c>
      <c r="R8" s="62">
        <v>25</v>
      </c>
      <c r="S8" s="62">
        <v>0</v>
      </c>
    </row>
    <row r="9" spans="2:19" x14ac:dyDescent="0.25">
      <c r="B9" s="108"/>
      <c r="C9" s="109">
        <v>41974</v>
      </c>
      <c r="D9" s="6">
        <v>25.947724542247837</v>
      </c>
      <c r="E9" s="5">
        <v>-59.313224548649487</v>
      </c>
      <c r="F9" s="5">
        <v>25.126903888077724</v>
      </c>
      <c r="G9" s="5">
        <v>-24.294248080225394</v>
      </c>
      <c r="H9" s="62">
        <v>25</v>
      </c>
      <c r="I9" s="62">
        <v>-64.513918222040616</v>
      </c>
      <c r="J9" s="62">
        <v>25</v>
      </c>
      <c r="K9" s="62">
        <v>-25</v>
      </c>
      <c r="L9" s="62">
        <v>44.444444444444443</v>
      </c>
      <c r="M9" s="62">
        <v>10.68679557623059</v>
      </c>
      <c r="N9" s="62">
        <v>33.333333333333329</v>
      </c>
      <c r="O9" s="62">
        <v>-11.111111111111111</v>
      </c>
      <c r="P9" s="62">
        <v>25</v>
      </c>
      <c r="Q9" s="62">
        <v>-39.954484928776878</v>
      </c>
      <c r="R9" s="62">
        <v>25</v>
      </c>
      <c r="S9" s="62">
        <v>-25</v>
      </c>
    </row>
    <row r="10" spans="2:19" x14ac:dyDescent="0.25">
      <c r="B10" s="108"/>
      <c r="C10" s="109">
        <v>42064</v>
      </c>
      <c r="D10" s="6">
        <v>24.999999999999993</v>
      </c>
      <c r="E10" s="5">
        <v>-40.706646795232352</v>
      </c>
      <c r="F10" s="5">
        <v>73.972404041362708</v>
      </c>
      <c r="G10" s="5">
        <v>49.740515585630227</v>
      </c>
      <c r="H10" s="62">
        <v>25</v>
      </c>
      <c r="I10" s="62">
        <v>-43.723860329380379</v>
      </c>
      <c r="J10" s="62">
        <v>75</v>
      </c>
      <c r="K10" s="62">
        <v>50</v>
      </c>
      <c r="L10" s="62">
        <v>25</v>
      </c>
      <c r="M10" s="62">
        <v>0</v>
      </c>
      <c r="N10" s="62">
        <v>12.5</v>
      </c>
      <c r="O10" s="62">
        <v>12.5</v>
      </c>
      <c r="P10" s="62">
        <v>25</v>
      </c>
      <c r="Q10" s="62">
        <v>-25.713690251797395</v>
      </c>
      <c r="R10" s="62">
        <v>75</v>
      </c>
      <c r="S10" s="62">
        <v>50</v>
      </c>
    </row>
    <row r="11" spans="2:19" x14ac:dyDescent="0.25">
      <c r="B11" s="6"/>
      <c r="C11" s="109">
        <v>42156</v>
      </c>
      <c r="D11" s="6">
        <v>18.421257362268083</v>
      </c>
      <c r="E11" s="5">
        <v>-13.806665549752193</v>
      </c>
      <c r="F11" s="5">
        <v>39.423170316380634</v>
      </c>
      <c r="G11" s="5">
        <v>39.73781812814692</v>
      </c>
      <c r="H11" s="62">
        <v>20</v>
      </c>
      <c r="I11" s="62">
        <v>-14.618645283065144</v>
      </c>
      <c r="J11" s="62">
        <v>40</v>
      </c>
      <c r="K11" s="62">
        <v>40</v>
      </c>
      <c r="L11" s="62">
        <v>-14.285714285714285</v>
      </c>
      <c r="M11" s="62">
        <v>-2.9953176472343301</v>
      </c>
      <c r="N11" s="62">
        <v>7.1428571428571423</v>
      </c>
      <c r="O11" s="62">
        <v>0</v>
      </c>
      <c r="P11" s="62">
        <v>20</v>
      </c>
      <c r="Q11" s="62">
        <v>2.5334697957878072E-2</v>
      </c>
      <c r="R11" s="62">
        <v>40</v>
      </c>
      <c r="S11" s="62">
        <v>40</v>
      </c>
    </row>
    <row r="12" spans="2:19" x14ac:dyDescent="0.25">
      <c r="B12" s="6"/>
      <c r="C12" s="109">
        <v>42248</v>
      </c>
      <c r="D12" s="6">
        <v>1.0532349831230561</v>
      </c>
      <c r="E12" s="5">
        <v>-48.644025384277498</v>
      </c>
      <c r="F12" s="5">
        <v>19.77131988087929</v>
      </c>
      <c r="G12" s="5">
        <v>-19.835667870667749</v>
      </c>
      <c r="H12" s="62">
        <v>0</v>
      </c>
      <c r="I12" s="62">
        <v>-52.640196991780684</v>
      </c>
      <c r="J12" s="62">
        <v>20</v>
      </c>
      <c r="K12" s="62">
        <v>-20</v>
      </c>
      <c r="L12" s="62">
        <v>23.076923076923077</v>
      </c>
      <c r="M12" s="62">
        <v>-1.6492272384543898</v>
      </c>
      <c r="N12" s="62">
        <v>7.6923076923076925</v>
      </c>
      <c r="O12" s="62">
        <v>7.6923076923076925</v>
      </c>
      <c r="P12" s="62">
        <v>0</v>
      </c>
      <c r="Q12" s="62">
        <v>-33.206946383896771</v>
      </c>
      <c r="R12" s="62">
        <v>20</v>
      </c>
      <c r="S12" s="62">
        <v>-20</v>
      </c>
    </row>
    <row r="13" spans="2:19" x14ac:dyDescent="0.25">
      <c r="B13" s="6"/>
      <c r="C13" s="109">
        <v>42339</v>
      </c>
      <c r="D13" s="6">
        <v>19.916640018547856</v>
      </c>
      <c r="E13" s="5">
        <v>-46.320312216624075</v>
      </c>
      <c r="F13" s="5">
        <v>39.384166632758138</v>
      </c>
      <c r="G13" s="5">
        <v>4.9805903680950836E-2</v>
      </c>
      <c r="H13" s="62">
        <v>20</v>
      </c>
      <c r="I13" s="62">
        <v>-51.447769508194497</v>
      </c>
      <c r="J13" s="62">
        <v>40</v>
      </c>
      <c r="K13" s="62">
        <v>0</v>
      </c>
      <c r="L13" s="62">
        <v>18.181818181818183</v>
      </c>
      <c r="M13" s="62">
        <v>9.9878013725739283</v>
      </c>
      <c r="N13" s="62">
        <v>9.0909090909090917</v>
      </c>
      <c r="O13" s="62">
        <v>9.0909090909090917</v>
      </c>
      <c r="P13" s="62">
        <v>20</v>
      </c>
      <c r="Q13" s="62">
        <v>-22.078804491572228</v>
      </c>
      <c r="R13" s="62">
        <v>40</v>
      </c>
      <c r="S13" s="62">
        <v>0</v>
      </c>
    </row>
    <row r="14" spans="2:19" x14ac:dyDescent="0.25">
      <c r="C14" s="109">
        <v>42430</v>
      </c>
      <c r="D14" s="5">
        <v>20.295117808497391</v>
      </c>
      <c r="E14" s="5">
        <v>-46.343122992863904</v>
      </c>
      <c r="F14" s="5">
        <v>39.82429272974418</v>
      </c>
      <c r="G14" s="5">
        <v>0.30972339694883616</v>
      </c>
      <c r="H14" s="62">
        <v>20</v>
      </c>
      <c r="I14" s="62">
        <v>-51.325274620614103</v>
      </c>
      <c r="J14" s="62">
        <v>40</v>
      </c>
      <c r="K14" s="62">
        <v>0</v>
      </c>
      <c r="L14" s="62">
        <v>33.333333333333329</v>
      </c>
      <c r="M14" s="62">
        <v>12.884576938655574</v>
      </c>
      <c r="N14" s="62">
        <v>11.111111111111111</v>
      </c>
      <c r="O14" s="62">
        <v>0</v>
      </c>
      <c r="P14" s="62">
        <v>0</v>
      </c>
      <c r="Q14" s="62">
        <v>8.7923127984530414</v>
      </c>
      <c r="R14" s="62">
        <v>40</v>
      </c>
      <c r="S14" s="62">
        <v>20</v>
      </c>
    </row>
    <row r="15" spans="2:19" x14ac:dyDescent="0.25">
      <c r="C15" s="109">
        <v>42522</v>
      </c>
      <c r="D15" s="5">
        <v>18.004036818362582</v>
      </c>
      <c r="E15" s="5">
        <v>-46.353014846888904</v>
      </c>
      <c r="F15" s="5">
        <v>39.876129756998168</v>
      </c>
      <c r="G15" s="5">
        <v>0</v>
      </c>
      <c r="H15" s="62">
        <v>20</v>
      </c>
      <c r="I15" s="62">
        <v>-51.22881768643974</v>
      </c>
      <c r="J15" s="62">
        <v>40</v>
      </c>
      <c r="K15" s="62">
        <v>0</v>
      </c>
      <c r="L15" s="62">
        <v>-10</v>
      </c>
      <c r="M15" s="62">
        <v>12.000602721790912</v>
      </c>
      <c r="N15" s="62">
        <v>20</v>
      </c>
      <c r="O15" s="62">
        <v>0</v>
      </c>
      <c r="P15" s="62">
        <v>-20</v>
      </c>
      <c r="Q15" s="62">
        <v>14.238654393445852</v>
      </c>
      <c r="R15" s="62">
        <v>40</v>
      </c>
      <c r="S15" s="62">
        <v>0</v>
      </c>
    </row>
    <row r="16" spans="2:19" x14ac:dyDescent="0.25">
      <c r="C16" s="109">
        <v>42614</v>
      </c>
      <c r="D16" s="5">
        <v>1.1057801730578547</v>
      </c>
      <c r="E16" s="5">
        <v>2.029068801452655</v>
      </c>
      <c r="F16" s="5">
        <v>20.059895613313596</v>
      </c>
      <c r="G16" s="5">
        <v>13.405776079784475</v>
      </c>
      <c r="H16" s="62">
        <v>0</v>
      </c>
      <c r="I16" s="62">
        <v>1.7294632258684879</v>
      </c>
      <c r="J16" s="62">
        <v>20</v>
      </c>
      <c r="K16" s="62">
        <v>13.333333333333334</v>
      </c>
      <c r="L16" s="62">
        <v>25</v>
      </c>
      <c r="M16" s="62">
        <v>5.9396700714866846</v>
      </c>
      <c r="N16" s="62">
        <v>0</v>
      </c>
      <c r="O16" s="62">
        <v>0</v>
      </c>
      <c r="P16" s="62">
        <v>0</v>
      </c>
      <c r="Q16" s="62">
        <v>-20.316561099244161</v>
      </c>
      <c r="R16" s="62">
        <v>50</v>
      </c>
      <c r="S16" s="62">
        <v>25</v>
      </c>
    </row>
    <row r="17" spans="3:19" x14ac:dyDescent="0.25">
      <c r="C17" s="109">
        <v>42705</v>
      </c>
      <c r="D17" s="5">
        <v>-0.92589653890128731</v>
      </c>
      <c r="E17" s="5">
        <v>-2.9200013008847838</v>
      </c>
      <c r="F17" s="5">
        <v>6.6490805849327801</v>
      </c>
      <c r="G17" s="5">
        <v>6.4951331868386388</v>
      </c>
      <c r="H17" s="62">
        <v>0</v>
      </c>
      <c r="I17" s="62">
        <v>-3.0764963554531946</v>
      </c>
      <c r="J17" s="62">
        <v>6.666666666666667</v>
      </c>
      <c r="K17" s="62">
        <v>6.666666666666667</v>
      </c>
      <c r="L17" s="62">
        <v>-20</v>
      </c>
      <c r="M17" s="62">
        <v>7.9238365012349545</v>
      </c>
      <c r="N17" s="62">
        <v>10</v>
      </c>
      <c r="O17" s="62">
        <v>0</v>
      </c>
      <c r="P17" s="62">
        <v>0</v>
      </c>
      <c r="Q17" s="62">
        <v>-23.538070006869432</v>
      </c>
      <c r="R17" s="62">
        <v>0</v>
      </c>
      <c r="S17" s="62">
        <v>0</v>
      </c>
    </row>
    <row r="18" spans="3:19" x14ac:dyDescent="0.25">
      <c r="C18" s="109">
        <v>42795</v>
      </c>
      <c r="D18" s="5">
        <v>-10.808743523259956</v>
      </c>
      <c r="E18" s="5">
        <v>9.9891349196833108</v>
      </c>
      <c r="F18" s="5">
        <v>13.68468210034354</v>
      </c>
      <c r="G18" s="5">
        <v>26.408488152441013</v>
      </c>
      <c r="H18" s="62">
        <v>-13.333333333333334</v>
      </c>
      <c r="I18" s="62">
        <v>10.88371766100869</v>
      </c>
      <c r="J18" s="62">
        <v>13.333333333333334</v>
      </c>
      <c r="K18" s="62">
        <v>26.666666666666668</v>
      </c>
      <c r="L18" s="62">
        <v>10</v>
      </c>
      <c r="M18" s="62">
        <v>-0.41006482743235273</v>
      </c>
      <c r="N18" s="62">
        <v>10</v>
      </c>
      <c r="O18" s="62">
        <v>0</v>
      </c>
      <c r="P18" s="62">
        <v>75</v>
      </c>
      <c r="Q18" s="62">
        <v>-18.463102427604234</v>
      </c>
      <c r="R18" s="62">
        <v>75</v>
      </c>
      <c r="S18" s="62">
        <v>25</v>
      </c>
    </row>
    <row r="19" spans="3:19" x14ac:dyDescent="0.25">
      <c r="C19" s="109">
        <v>42887</v>
      </c>
      <c r="D19" s="5">
        <v>2.2513789693291724</v>
      </c>
      <c r="E19" s="5">
        <v>4.9097671408490635</v>
      </c>
      <c r="F19" s="5">
        <v>29.237367167878496</v>
      </c>
      <c r="G19" s="5">
        <v>5.6439670527005319</v>
      </c>
      <c r="H19" s="62">
        <v>0</v>
      </c>
      <c r="I19" s="62">
        <v>4.9513866314952404</v>
      </c>
      <c r="J19" s="62">
        <v>29.411764705882355</v>
      </c>
      <c r="K19" s="62">
        <v>5.8823529411764701</v>
      </c>
      <c r="L19" s="62">
        <v>30</v>
      </c>
      <c r="M19" s="62">
        <v>0.88819388852329784</v>
      </c>
      <c r="N19" s="62">
        <v>30</v>
      </c>
      <c r="O19" s="62">
        <v>-10</v>
      </c>
      <c r="P19" s="62">
        <v>50</v>
      </c>
      <c r="Q19" s="62">
        <v>23.855757313873898</v>
      </c>
      <c r="R19" s="62">
        <v>0</v>
      </c>
      <c r="S19" s="62">
        <v>0</v>
      </c>
    </row>
    <row r="20" spans="3:19" x14ac:dyDescent="0.25">
      <c r="C20" s="120"/>
    </row>
    <row r="21" spans="3:19" x14ac:dyDescent="0.25">
      <c r="C21" s="120" t="s">
        <v>45</v>
      </c>
      <c r="M21" s="5" t="s">
        <v>46</v>
      </c>
    </row>
    <row r="22" spans="3:19" x14ac:dyDescent="0.25">
      <c r="C22" s="120"/>
    </row>
    <row r="23" spans="3:19" ht="21.75" customHeight="1" x14ac:dyDescent="0.25">
      <c r="C23" s="120"/>
    </row>
    <row r="24" spans="3:19" ht="18.75" customHeight="1" x14ac:dyDescent="0.25">
      <c r="C24" s="120"/>
    </row>
    <row r="25" spans="3:19" x14ac:dyDescent="0.25">
      <c r="C25" s="120"/>
    </row>
    <row r="26" spans="3:19" x14ac:dyDescent="0.25">
      <c r="C26" s="120"/>
    </row>
    <row r="27" spans="3:19" x14ac:dyDescent="0.25">
      <c r="C27" s="120"/>
    </row>
    <row r="28" spans="3:19" x14ac:dyDescent="0.25">
      <c r="C28" s="120"/>
    </row>
    <row r="29" spans="3:19" x14ac:dyDescent="0.25">
      <c r="C29" s="120"/>
    </row>
    <row r="30" spans="3:19" x14ac:dyDescent="0.25">
      <c r="C30" s="120"/>
    </row>
    <row r="31" spans="3:19" x14ac:dyDescent="0.25">
      <c r="C31" s="120"/>
    </row>
    <row r="32" spans="3:19" x14ac:dyDescent="0.25">
      <c r="C32" s="120"/>
    </row>
    <row r="33" spans="3:8" x14ac:dyDescent="0.25">
      <c r="C33" s="120"/>
    </row>
    <row r="34" spans="3:8" x14ac:dyDescent="0.25">
      <c r="C34" s="120"/>
    </row>
    <row r="35" spans="3:8" x14ac:dyDescent="0.25">
      <c r="C35" s="120"/>
    </row>
    <row r="36" spans="3:8" x14ac:dyDescent="0.25">
      <c r="C36" s="120"/>
    </row>
    <row r="37" spans="3:8" x14ac:dyDescent="0.25">
      <c r="C37" s="120"/>
    </row>
    <row r="38" spans="3:8" x14ac:dyDescent="0.25">
      <c r="C38" s="120"/>
    </row>
    <row r="39" spans="3:8" x14ac:dyDescent="0.25">
      <c r="C39" s="120"/>
    </row>
    <row r="40" spans="3:8" x14ac:dyDescent="0.25">
      <c r="C40" s="120"/>
    </row>
    <row r="41" spans="3:8" x14ac:dyDescent="0.25">
      <c r="C41" s="120"/>
    </row>
    <row r="42" spans="3:8" x14ac:dyDescent="0.25">
      <c r="C42" s="120"/>
    </row>
    <row r="43" spans="3:8" x14ac:dyDescent="0.25">
      <c r="C43" s="120"/>
    </row>
    <row r="44" spans="3:8" x14ac:dyDescent="0.25">
      <c r="C44" s="120"/>
    </row>
    <row r="45" spans="3:8" x14ac:dyDescent="0.25">
      <c r="C45" s="120"/>
    </row>
    <row r="46" spans="3:8" x14ac:dyDescent="0.25">
      <c r="C46" s="120"/>
    </row>
    <row r="47" spans="3:8" x14ac:dyDescent="0.25">
      <c r="C47" s="120"/>
      <c r="H47" s="5" t="s">
        <v>47</v>
      </c>
    </row>
    <row r="48" spans="3:8" x14ac:dyDescent="0.25">
      <c r="C48" s="120"/>
    </row>
    <row r="49" spans="3:3" x14ac:dyDescent="0.25">
      <c r="C49" s="120"/>
    </row>
    <row r="50" spans="3:3" x14ac:dyDescent="0.25">
      <c r="C50" s="120"/>
    </row>
    <row r="51" spans="3:3" x14ac:dyDescent="0.25">
      <c r="C51" s="120"/>
    </row>
    <row r="52" spans="3:3" x14ac:dyDescent="0.25">
      <c r="C52" s="120"/>
    </row>
    <row r="53" spans="3:3" x14ac:dyDescent="0.25">
      <c r="C53" s="120"/>
    </row>
    <row r="54" spans="3:3" x14ac:dyDescent="0.25">
      <c r="C54" s="120"/>
    </row>
    <row r="55" spans="3:3" x14ac:dyDescent="0.25">
      <c r="C55" s="120"/>
    </row>
    <row r="56" spans="3:3" x14ac:dyDescent="0.25">
      <c r="C56" s="120"/>
    </row>
    <row r="57" spans="3:3" x14ac:dyDescent="0.25">
      <c r="C57" s="120"/>
    </row>
    <row r="58" spans="3:3" x14ac:dyDescent="0.25">
      <c r="C58" s="120"/>
    </row>
    <row r="59" spans="3:3" x14ac:dyDescent="0.25">
      <c r="C59" s="120"/>
    </row>
    <row r="60" spans="3:3" x14ac:dyDescent="0.25">
      <c r="C60" s="120"/>
    </row>
    <row r="61" spans="3:3" x14ac:dyDescent="0.25">
      <c r="C61" s="120"/>
    </row>
    <row r="62" spans="3:3" x14ac:dyDescent="0.25">
      <c r="C62" s="120"/>
    </row>
    <row r="63" spans="3:3" x14ac:dyDescent="0.25">
      <c r="C63" s="120"/>
    </row>
    <row r="64" spans="3:3" x14ac:dyDescent="0.25">
      <c r="C64" s="120"/>
    </row>
    <row r="65" spans="3:3" x14ac:dyDescent="0.25">
      <c r="C65" s="120"/>
    </row>
    <row r="66" spans="3:3" x14ac:dyDescent="0.25">
      <c r="C66" s="120"/>
    </row>
    <row r="67" spans="3:3" x14ac:dyDescent="0.25">
      <c r="C67" s="120"/>
    </row>
    <row r="68" spans="3:3" x14ac:dyDescent="0.25">
      <c r="C68" s="120"/>
    </row>
    <row r="69" spans="3:3" x14ac:dyDescent="0.25">
      <c r="C69" s="120"/>
    </row>
    <row r="70" spans="3:3" x14ac:dyDescent="0.25">
      <c r="C70" s="120"/>
    </row>
  </sheetData>
  <mergeCells count="4">
    <mergeCell ref="D5:G5"/>
    <mergeCell ref="H5:K5"/>
    <mergeCell ref="L5:O5"/>
    <mergeCell ref="P5:S5"/>
  </mergeCells>
  <pageMargins left="0.7" right="0.7" top="0.75" bottom="0.75" header="0.3" footer="0.3"/>
  <pageSetup scale="2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view="pageBreakPreview" zoomScale="70" zoomScaleNormal="100" zoomScaleSheetLayoutView="70" workbookViewId="0">
      <selection activeCell="P33" sqref="P33"/>
    </sheetView>
  </sheetViews>
  <sheetFormatPr baseColWidth="10" defaultRowHeight="15" x14ac:dyDescent="0.25"/>
  <cols>
    <col min="1" max="1" width="11.42578125" style="8"/>
    <col min="2" max="2" width="17.28515625" style="8" customWidth="1"/>
    <col min="3" max="3" width="16" style="8" customWidth="1"/>
    <col min="4" max="4" width="15.7109375" style="8" customWidth="1"/>
    <col min="5" max="9" width="15.5703125" style="8" customWidth="1"/>
    <col min="10" max="16384" width="11.42578125" style="8"/>
  </cols>
  <sheetData>
    <row r="1" spans="1:27" x14ac:dyDescent="0.25">
      <c r="A1" s="222"/>
    </row>
    <row r="4" spans="1:27" x14ac:dyDescent="0.25">
      <c r="J4" s="223" t="s">
        <v>44</v>
      </c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ht="80.25" customHeight="1" x14ac:dyDescent="0.25">
      <c r="J5" s="224" t="s">
        <v>116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ht="60" x14ac:dyDescent="0.25">
      <c r="A6" s="8" t="s">
        <v>117</v>
      </c>
      <c r="B6" s="225" t="s">
        <v>118</v>
      </c>
      <c r="C6" s="225" t="s">
        <v>3</v>
      </c>
      <c r="D6" s="225" t="s">
        <v>4</v>
      </c>
      <c r="E6" s="225" t="s">
        <v>5</v>
      </c>
      <c r="F6" s="226" t="s">
        <v>119</v>
      </c>
      <c r="G6" s="226" t="s">
        <v>120</v>
      </c>
      <c r="H6" s="227"/>
      <c r="I6" s="227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</row>
    <row r="7" spans="1:27" x14ac:dyDescent="0.25">
      <c r="A7" s="228">
        <v>39508</v>
      </c>
      <c r="B7" s="229">
        <v>0</v>
      </c>
      <c r="C7" s="229">
        <v>-0.16666666666666666</v>
      </c>
      <c r="D7" s="229">
        <v>0</v>
      </c>
      <c r="E7" s="229">
        <v>-0.33333333333333331</v>
      </c>
      <c r="F7" s="230">
        <v>5.1208147187394815</v>
      </c>
      <c r="G7" s="230">
        <v>10.90743274053807</v>
      </c>
      <c r="H7" s="230"/>
      <c r="I7" s="230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</row>
    <row r="8" spans="1:27" ht="15.75" x14ac:dyDescent="0.25">
      <c r="A8" s="228">
        <v>39630</v>
      </c>
      <c r="B8" s="229">
        <v>-0.35714285714285715</v>
      </c>
      <c r="C8" s="229">
        <v>-0.6428571428571429</v>
      </c>
      <c r="D8" s="229">
        <v>0</v>
      </c>
      <c r="E8" s="229">
        <v>-0.14285714285714285</v>
      </c>
      <c r="F8" s="230">
        <v>3.8703969921486134</v>
      </c>
      <c r="G8" s="230">
        <v>14.278575322551347</v>
      </c>
      <c r="H8" s="230"/>
      <c r="I8" s="230"/>
      <c r="J8" s="223"/>
      <c r="K8" s="231"/>
      <c r="L8" s="223"/>
      <c r="M8" s="223"/>
      <c r="N8" s="223"/>
      <c r="O8" s="223"/>
      <c r="P8" s="223"/>
      <c r="Q8" s="223"/>
      <c r="R8" s="223"/>
      <c r="S8" s="223"/>
      <c r="T8" s="231"/>
      <c r="U8" s="223"/>
      <c r="V8" s="223"/>
      <c r="W8" s="223"/>
      <c r="X8" s="223"/>
      <c r="Y8" s="223"/>
      <c r="Z8" s="223"/>
      <c r="AA8" s="223"/>
    </row>
    <row r="9" spans="1:27" x14ac:dyDescent="0.25">
      <c r="A9" s="228">
        <v>39722</v>
      </c>
      <c r="B9" s="229">
        <v>-0.7857142857142857</v>
      </c>
      <c r="C9" s="229">
        <v>-0.7142857142857143</v>
      </c>
      <c r="D9" s="229">
        <v>-0.21428571428571427</v>
      </c>
      <c r="E9" s="229">
        <v>-0.35714285714285715</v>
      </c>
      <c r="F9" s="230">
        <v>3.0931999316419905</v>
      </c>
      <c r="G9" s="230">
        <v>11.904657582263511</v>
      </c>
      <c r="H9" s="230"/>
      <c r="I9" s="230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</row>
    <row r="10" spans="1:27" x14ac:dyDescent="0.25">
      <c r="A10" s="228">
        <v>39783</v>
      </c>
      <c r="B10" s="229">
        <v>-0.8</v>
      </c>
      <c r="C10" s="229">
        <v>-0.73333333333333328</v>
      </c>
      <c r="D10" s="229">
        <v>-0.2</v>
      </c>
      <c r="E10" s="229">
        <v>-0.4</v>
      </c>
      <c r="F10" s="230">
        <v>1.9629845974113778</v>
      </c>
      <c r="G10" s="230">
        <v>2.7818943981030628</v>
      </c>
      <c r="H10" s="230"/>
      <c r="I10" s="230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1:27" x14ac:dyDescent="0.25">
      <c r="A11" s="228">
        <v>39873</v>
      </c>
      <c r="B11" s="229">
        <v>-0.77777777777777779</v>
      </c>
      <c r="C11" s="229">
        <v>-0.5</v>
      </c>
      <c r="D11" s="229">
        <v>-0.27777777777777779</v>
      </c>
      <c r="E11" s="229">
        <v>-0.55555555555555558</v>
      </c>
      <c r="F11" s="230">
        <v>0.77990525369769159</v>
      </c>
      <c r="G11" s="230">
        <v>-8.2230079763121466E-3</v>
      </c>
      <c r="H11" s="230"/>
      <c r="I11" s="230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7" x14ac:dyDescent="0.25">
      <c r="A12" s="228">
        <v>39965</v>
      </c>
      <c r="B12" s="229">
        <v>-0.52631578947368418</v>
      </c>
      <c r="C12" s="229">
        <v>-0.52631578947368418</v>
      </c>
      <c r="D12" s="229">
        <v>-0.10526315789473684</v>
      </c>
      <c r="E12" s="229">
        <v>-0.36842105263157893</v>
      </c>
      <c r="F12" s="230">
        <v>0.95663944274610913</v>
      </c>
      <c r="G12" s="230">
        <v>-1.1130987875174014</v>
      </c>
      <c r="H12" s="230"/>
      <c r="I12" s="230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x14ac:dyDescent="0.25">
      <c r="A13" s="228">
        <v>40057</v>
      </c>
      <c r="B13" s="229">
        <v>-0.5</v>
      </c>
      <c r="C13" s="229">
        <v>-0.27777777777777779</v>
      </c>
      <c r="D13" s="229">
        <v>-0.1111111111111111</v>
      </c>
      <c r="E13" s="229">
        <v>-0.44444444444444442</v>
      </c>
      <c r="F13" s="230">
        <v>-0.14919075318725561</v>
      </c>
      <c r="G13" s="230">
        <v>-4.5653876272513685</v>
      </c>
      <c r="H13" s="230"/>
      <c r="I13" s="230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1:27" x14ac:dyDescent="0.25">
      <c r="A14" s="228">
        <v>40148</v>
      </c>
      <c r="B14" s="229">
        <v>-0.41176470588235292</v>
      </c>
      <c r="C14" s="229">
        <v>-0.35294117647058826</v>
      </c>
      <c r="D14" s="229">
        <v>0</v>
      </c>
      <c r="E14" s="229">
        <v>-0.29411764705882354</v>
      </c>
      <c r="F14" s="230">
        <v>0.68746136798782231</v>
      </c>
      <c r="G14" s="230">
        <v>0.70857707835543238</v>
      </c>
      <c r="H14" s="230"/>
      <c r="I14" s="230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</row>
    <row r="15" spans="1:27" x14ac:dyDescent="0.25">
      <c r="A15" s="228">
        <v>40238</v>
      </c>
      <c r="B15" s="229">
        <v>-0.33333333333333331</v>
      </c>
      <c r="C15" s="229">
        <v>-0.22222222222222221</v>
      </c>
      <c r="D15" s="229">
        <v>-0.1111111111111111</v>
      </c>
      <c r="E15" s="229">
        <v>-0.16666666666666666</v>
      </c>
      <c r="F15" s="230">
        <v>3.1650065748704037</v>
      </c>
      <c r="G15" s="230">
        <v>1.7023026315789593</v>
      </c>
      <c r="H15" s="230"/>
      <c r="I15" s="230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</row>
    <row r="16" spans="1:27" x14ac:dyDescent="0.25">
      <c r="A16" s="228">
        <v>40330</v>
      </c>
      <c r="B16" s="229">
        <v>0</v>
      </c>
      <c r="C16" s="229">
        <v>-0.1111111111111111</v>
      </c>
      <c r="D16" s="229">
        <v>0</v>
      </c>
      <c r="E16" s="229">
        <v>-0.27777777777777779</v>
      </c>
      <c r="F16" s="230">
        <v>4.1262428442302053</v>
      </c>
      <c r="G16" s="230">
        <v>-0.3336683417085311</v>
      </c>
      <c r="H16" s="230"/>
      <c r="I16" s="230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</row>
    <row r="17" spans="1:27" x14ac:dyDescent="0.25">
      <c r="A17" s="228">
        <v>40422</v>
      </c>
      <c r="B17" s="229">
        <v>0.15789473684210525</v>
      </c>
      <c r="C17" s="229">
        <v>0</v>
      </c>
      <c r="D17" s="229">
        <v>0</v>
      </c>
      <c r="E17" s="229">
        <v>-0.21052631578947367</v>
      </c>
      <c r="F17" s="230">
        <v>5.9312697143029567</v>
      </c>
      <c r="G17" s="230">
        <v>4.7427586772790704</v>
      </c>
      <c r="H17" s="230"/>
      <c r="I17" s="230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7" x14ac:dyDescent="0.25">
      <c r="A18" s="228">
        <v>40513</v>
      </c>
      <c r="B18" s="229">
        <v>0.17647058823529413</v>
      </c>
      <c r="C18" s="229">
        <v>0.11764705882352941</v>
      </c>
      <c r="D18" s="229">
        <v>5.8823529411764705E-2</v>
      </c>
      <c r="E18" s="229">
        <v>-0.23529411764705882</v>
      </c>
      <c r="F18" s="230">
        <v>6.7348436072888376</v>
      </c>
      <c r="G18" s="230">
        <v>13.405056041888244</v>
      </c>
      <c r="H18" s="230"/>
      <c r="I18" s="230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</row>
    <row r="19" spans="1:27" x14ac:dyDescent="0.25">
      <c r="A19" s="228">
        <v>40603</v>
      </c>
      <c r="B19" s="229">
        <v>5.2631578947368418E-2</v>
      </c>
      <c r="C19" s="229">
        <v>5.2631578947368418E-2</v>
      </c>
      <c r="D19" s="229">
        <v>5.2631578947368418E-2</v>
      </c>
      <c r="E19" s="229">
        <v>0.10526315789473684</v>
      </c>
      <c r="F19" s="230">
        <v>4.9959709911361756</v>
      </c>
      <c r="G19" s="230">
        <v>15.314951079485724</v>
      </c>
      <c r="H19" s="230"/>
      <c r="I19" s="230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</row>
    <row r="20" spans="1:27" x14ac:dyDescent="0.25">
      <c r="A20" s="228">
        <v>40695</v>
      </c>
      <c r="B20" s="229">
        <v>-0.16666666666666666</v>
      </c>
      <c r="C20" s="229">
        <v>-0.1111111111111111</v>
      </c>
      <c r="D20" s="229">
        <v>0.1111111111111111</v>
      </c>
      <c r="E20" s="229">
        <v>-5.5555555555555552E-2</v>
      </c>
      <c r="F20" s="230">
        <v>6.9344174539562147</v>
      </c>
      <c r="G20" s="230">
        <v>22.587931590835765</v>
      </c>
      <c r="H20" s="230"/>
      <c r="I20" s="230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</row>
    <row r="21" spans="1:27" x14ac:dyDescent="0.25">
      <c r="A21" s="228">
        <v>40787</v>
      </c>
      <c r="B21" s="229">
        <v>-4.7619047619047616E-2</v>
      </c>
      <c r="C21" s="229">
        <v>-4.7619047619047616E-2</v>
      </c>
      <c r="D21" s="229">
        <v>9.5238095238095233E-2</v>
      </c>
      <c r="E21" s="229">
        <v>-0.14285714285714285</v>
      </c>
      <c r="F21" s="230">
        <v>6.231745715140562</v>
      </c>
      <c r="G21" s="230">
        <v>23.117900509204858</v>
      </c>
      <c r="H21" s="232"/>
      <c r="I21" s="230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</row>
    <row r="22" spans="1:27" x14ac:dyDescent="0.25">
      <c r="A22" s="228">
        <v>40878</v>
      </c>
      <c r="B22" s="229">
        <v>-0.23809523809523808</v>
      </c>
      <c r="C22" s="229">
        <v>-0.14285714285714285</v>
      </c>
      <c r="D22" s="229">
        <v>9.5238095238095233E-2</v>
      </c>
      <c r="E22" s="229">
        <v>-9.5238095238095233E-2</v>
      </c>
      <c r="F22" s="230">
        <v>5.7389352598723491</v>
      </c>
      <c r="G22" s="230">
        <v>15.178732460411922</v>
      </c>
      <c r="H22" s="232"/>
      <c r="I22" s="230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</row>
    <row r="23" spans="1:27" x14ac:dyDescent="0.25">
      <c r="A23" s="228">
        <v>40969</v>
      </c>
      <c r="B23" s="229">
        <v>-0.3888888888888889</v>
      </c>
      <c r="C23" s="229">
        <v>-0.23809523809523808</v>
      </c>
      <c r="D23" s="229">
        <v>0.21428571428571427</v>
      </c>
      <c r="E23" s="229">
        <v>-0.23076923076923078</v>
      </c>
      <c r="F23" s="230">
        <v>6.2499127886695049</v>
      </c>
      <c r="G23" s="230">
        <v>12.499123483626676</v>
      </c>
      <c r="H23" s="232"/>
      <c r="I23" s="230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</row>
    <row r="24" spans="1:27" x14ac:dyDescent="0.25">
      <c r="A24" s="228">
        <v>41061</v>
      </c>
      <c r="B24" s="229">
        <v>-0.52631578947368418</v>
      </c>
      <c r="C24" s="229">
        <v>-0.3</v>
      </c>
      <c r="D24" s="229">
        <v>-0.14285714285714285</v>
      </c>
      <c r="E24" s="229">
        <v>-0.45454545454545453</v>
      </c>
      <c r="F24" s="230">
        <v>3.9547028899231407</v>
      </c>
      <c r="G24" s="230">
        <v>11.118057383521986</v>
      </c>
      <c r="H24" s="229"/>
      <c r="I24" s="230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</row>
    <row r="25" spans="1:27" x14ac:dyDescent="0.25">
      <c r="A25" s="228">
        <v>41153</v>
      </c>
      <c r="B25" s="229">
        <v>-0.5</v>
      </c>
      <c r="C25" s="229">
        <v>-0.25</v>
      </c>
      <c r="D25" s="229">
        <v>0</v>
      </c>
      <c r="E25" s="229">
        <v>-0.2</v>
      </c>
      <c r="F25" s="230">
        <v>3.9389509542266268</v>
      </c>
      <c r="G25" s="230">
        <v>-2.7392466276406253</v>
      </c>
      <c r="H25" s="229"/>
      <c r="I25" s="230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</row>
    <row r="26" spans="1:27" x14ac:dyDescent="0.25">
      <c r="A26" s="228">
        <v>41244</v>
      </c>
      <c r="B26" s="229">
        <v>-0.45454545454545453</v>
      </c>
      <c r="C26" s="229">
        <v>-0.40909090909090912</v>
      </c>
      <c r="D26" s="229">
        <v>-7.1428571428571425E-2</v>
      </c>
      <c r="E26" s="229">
        <v>-0.41666666666666669</v>
      </c>
      <c r="F26" s="230">
        <v>3.4706007217151438</v>
      </c>
      <c r="G26" s="230">
        <v>-0.87689079577839379</v>
      </c>
      <c r="H26" s="229"/>
      <c r="I26" s="230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</row>
    <row r="27" spans="1:27" x14ac:dyDescent="0.25">
      <c r="A27" s="228">
        <v>41334</v>
      </c>
      <c r="B27" s="229">
        <v>-0.47368421052631576</v>
      </c>
      <c r="C27" s="229">
        <v>-0.4</v>
      </c>
      <c r="D27" s="229">
        <v>-7.6923076923076927E-2</v>
      </c>
      <c r="E27" s="229">
        <v>-0.36363636363636365</v>
      </c>
      <c r="F27" s="230">
        <v>2.9641206135742664</v>
      </c>
      <c r="G27" s="230">
        <v>3.2224888584161846</v>
      </c>
      <c r="H27" s="229"/>
      <c r="I27" s="230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</row>
    <row r="28" spans="1:27" x14ac:dyDescent="0.25">
      <c r="A28" s="228">
        <v>41426</v>
      </c>
      <c r="B28" s="229">
        <v>-0.375</v>
      </c>
      <c r="C28" s="229">
        <v>-0.44444444444444442</v>
      </c>
      <c r="D28" s="229">
        <v>0.18181818181818182</v>
      </c>
      <c r="E28" s="229">
        <v>-0.44444444444444442</v>
      </c>
      <c r="F28" s="230">
        <v>3.5869070085247472</v>
      </c>
      <c r="G28" s="230">
        <v>1.1696425927570857</v>
      </c>
      <c r="H28" s="229"/>
      <c r="I28" s="230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</row>
    <row r="29" spans="1:27" x14ac:dyDescent="0.25">
      <c r="A29" s="228">
        <v>41518</v>
      </c>
      <c r="B29" s="229">
        <v>-0.21052631578947367</v>
      </c>
      <c r="C29" s="229">
        <v>-0.31578947368421101</v>
      </c>
      <c r="D29" s="229">
        <v>0</v>
      </c>
      <c r="E29" s="229">
        <v>-0.33333333333333331</v>
      </c>
      <c r="F29" s="230">
        <v>3.5122580645161321</v>
      </c>
      <c r="G29" s="230">
        <v>12.577279120735341</v>
      </c>
      <c r="H29" s="229"/>
      <c r="I29" s="235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</row>
    <row r="30" spans="1:27" x14ac:dyDescent="0.25">
      <c r="A30" s="228">
        <v>41609</v>
      </c>
      <c r="B30" s="229">
        <v>-0.125</v>
      </c>
      <c r="C30" s="236">
        <v>-0.29411764705882348</v>
      </c>
      <c r="D30" s="229">
        <v>0</v>
      </c>
      <c r="E30" s="229">
        <v>-0.42857142857142855</v>
      </c>
      <c r="F30" s="230">
        <v>3.4926659144527576</v>
      </c>
      <c r="G30" s="230">
        <v>10.73267827240845</v>
      </c>
      <c r="I30" s="235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</row>
    <row r="31" spans="1:27" x14ac:dyDescent="0.25">
      <c r="A31" s="228">
        <v>41699</v>
      </c>
      <c r="B31" s="236">
        <v>0.11764705882352941</v>
      </c>
      <c r="C31" s="229">
        <v>-0.26315789473684209</v>
      </c>
      <c r="D31" s="229">
        <v>0.1111111111111111</v>
      </c>
      <c r="E31" s="229">
        <v>-0.33333333333333331</v>
      </c>
      <c r="F31" s="230">
        <v>3.9642351500618531</v>
      </c>
      <c r="G31" s="230">
        <v>10.751486972011719</v>
      </c>
      <c r="I31" s="235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</row>
    <row r="32" spans="1:27" x14ac:dyDescent="0.25">
      <c r="A32" s="228">
        <v>41791</v>
      </c>
      <c r="B32" s="236">
        <v>-0.17647058823529413</v>
      </c>
      <c r="C32" s="236">
        <v>-0.23529411764705882</v>
      </c>
      <c r="D32" s="236">
        <v>0</v>
      </c>
      <c r="E32" s="236">
        <v>-0.22222222222222221</v>
      </c>
      <c r="F32" s="230">
        <v>3.8672714251611495</v>
      </c>
      <c r="G32" s="230">
        <v>8.3972370192589239</v>
      </c>
      <c r="H32" s="238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</row>
    <row r="33" spans="1:27" x14ac:dyDescent="0.25">
      <c r="A33" s="228">
        <v>41883</v>
      </c>
      <c r="B33" s="236">
        <v>-0.21428571428571427</v>
      </c>
      <c r="C33" s="236">
        <v>-0.3125</v>
      </c>
      <c r="D33" s="236">
        <v>0</v>
      </c>
      <c r="E33" s="236">
        <v>-0.25</v>
      </c>
      <c r="F33" s="230">
        <v>4.0487646780184861</v>
      </c>
      <c r="G33" s="230">
        <v>11.331938633193857</v>
      </c>
      <c r="H33" s="238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</row>
    <row r="34" spans="1:27" x14ac:dyDescent="0.25">
      <c r="A34" s="228">
        <v>41974</v>
      </c>
      <c r="B34" s="236">
        <v>0</v>
      </c>
      <c r="C34" s="236">
        <v>7.6923076923076927E-2</v>
      </c>
      <c r="D34" s="236">
        <v>-0.1111111111111111</v>
      </c>
      <c r="E34" s="236">
        <v>-0.2857142857142857</v>
      </c>
      <c r="F34" s="230">
        <v>5.1786510728975657</v>
      </c>
      <c r="G34" s="230">
        <v>8.9020771513353054</v>
      </c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</row>
    <row r="35" spans="1:27" x14ac:dyDescent="0.25">
      <c r="A35" s="228">
        <v>42064</v>
      </c>
      <c r="B35" s="236">
        <v>-0.23076923076923078</v>
      </c>
      <c r="C35" s="236">
        <v>-0.38461538461538464</v>
      </c>
      <c r="D35" s="236">
        <v>-0.2857142857142857</v>
      </c>
      <c r="E35" s="236">
        <v>-0.16666666666666666</v>
      </c>
      <c r="F35" s="230">
        <v>4.0240954986565924</v>
      </c>
      <c r="G35" s="230">
        <v>5.1360340221362009</v>
      </c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</row>
    <row r="36" spans="1:27" x14ac:dyDescent="0.25">
      <c r="A36" s="228">
        <v>42156</v>
      </c>
      <c r="B36" s="236">
        <v>-0.46666666666666667</v>
      </c>
      <c r="C36" s="236">
        <v>-0.375</v>
      </c>
      <c r="D36" s="236">
        <v>-0.27272727272727271</v>
      </c>
      <c r="E36" s="236">
        <v>-0.55555555555555558</v>
      </c>
      <c r="F36" s="230">
        <v>3.1402339450096122</v>
      </c>
      <c r="G36" s="230">
        <v>3.4156878628324563</v>
      </c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</row>
    <row r="37" spans="1:27" x14ac:dyDescent="0.25">
      <c r="A37" s="228">
        <v>42248</v>
      </c>
      <c r="B37" s="236">
        <v>-0.66666666666666663</v>
      </c>
      <c r="C37" s="236">
        <v>-0.5714285714285714</v>
      </c>
      <c r="D37" s="236">
        <v>-0.22222222222222221</v>
      </c>
      <c r="E37" s="236">
        <v>-0.75</v>
      </c>
      <c r="F37" s="233">
        <v>3.7558404217083989</v>
      </c>
      <c r="G37" s="233">
        <v>-0.26620732853116635</v>
      </c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</row>
    <row r="38" spans="1:27" x14ac:dyDescent="0.25">
      <c r="A38" s="228">
        <v>42339</v>
      </c>
      <c r="B38" s="236">
        <v>-0.46153846153846156</v>
      </c>
      <c r="C38" s="236">
        <v>-0.66666666666666663</v>
      </c>
      <c r="D38" s="236">
        <v>-0.2</v>
      </c>
      <c r="E38" s="236">
        <v>-0.625</v>
      </c>
      <c r="F38" s="233">
        <v>1.9199962306822442</v>
      </c>
      <c r="G38" s="233">
        <v>-0.70477887235381331</v>
      </c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</row>
    <row r="39" spans="1:27" x14ac:dyDescent="0.25">
      <c r="A39" s="228">
        <v>42430</v>
      </c>
      <c r="B39" s="236">
        <v>-0.38461538461538464</v>
      </c>
      <c r="C39" s="236">
        <v>-0.53333333333333333</v>
      </c>
      <c r="D39" s="236">
        <v>-0.14285714285714285</v>
      </c>
      <c r="E39" s="236">
        <v>-0.33333333333333331</v>
      </c>
      <c r="F39" s="230">
        <v>2.8470674261991604</v>
      </c>
      <c r="G39" s="230">
        <v>-3.9698179743815842</v>
      </c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</row>
    <row r="40" spans="1:27" x14ac:dyDescent="0.25">
      <c r="A40" s="228">
        <v>42522</v>
      </c>
      <c r="B40" s="236">
        <v>-0.53333333333333333</v>
      </c>
      <c r="C40" s="236">
        <v>-0.53333333333333333</v>
      </c>
      <c r="D40" s="236">
        <v>-0.2857142857142857</v>
      </c>
      <c r="E40" s="236">
        <v>-0.44444444444444442</v>
      </c>
      <c r="F40" s="230">
        <v>2.1403858558611404</v>
      </c>
      <c r="G40" s="230">
        <v>-4.028720626631852</v>
      </c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</row>
    <row r="41" spans="1:27" x14ac:dyDescent="0.25">
      <c r="A41" s="228">
        <v>42614</v>
      </c>
      <c r="B41" s="236">
        <v>-0.46153846153846156</v>
      </c>
      <c r="C41" s="236">
        <v>-0.6428571428571429</v>
      </c>
      <c r="D41" s="236">
        <v>0</v>
      </c>
      <c r="E41" s="236">
        <v>-0.14285714285714285</v>
      </c>
      <c r="F41" s="234">
        <v>1.055366318341882</v>
      </c>
      <c r="G41" s="237">
        <v>-3.5719893232846687</v>
      </c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</row>
    <row r="42" spans="1:27" x14ac:dyDescent="0.25">
      <c r="A42" s="228">
        <v>42705</v>
      </c>
      <c r="B42" s="236">
        <v>-0.42857142857142855</v>
      </c>
      <c r="C42" s="236">
        <v>-0.33333333333333331</v>
      </c>
      <c r="D42" s="236">
        <v>0</v>
      </c>
      <c r="E42" s="236">
        <v>-0.33333333333333331</v>
      </c>
      <c r="F42" s="234">
        <v>2.2941081293484018</v>
      </c>
      <c r="G42" s="237">
        <v>-2.8602337792553953</v>
      </c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</row>
    <row r="43" spans="1:27" x14ac:dyDescent="0.25">
      <c r="A43" s="228">
        <v>42795</v>
      </c>
      <c r="B43" s="236">
        <v>-0.23076923076923078</v>
      </c>
      <c r="C43" s="236">
        <v>-0.33333333333333331</v>
      </c>
      <c r="D43" s="236">
        <v>-0.25</v>
      </c>
      <c r="E43" s="236">
        <v>-0.3</v>
      </c>
      <c r="F43" s="234">
        <v>1.1226677981262156</v>
      </c>
      <c r="G43" s="236">
        <v>-0.65343593897664221</v>
      </c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</row>
    <row r="44" spans="1:27" x14ac:dyDescent="0.25">
      <c r="A44" s="228">
        <v>42887</v>
      </c>
      <c r="B44" s="236">
        <v>-0.69230769230769229</v>
      </c>
      <c r="C44" s="236">
        <v>-0.5</v>
      </c>
      <c r="D44" s="236">
        <v>0.1111111111111111</v>
      </c>
      <c r="E44" s="236">
        <v>-0.1111111111111111</v>
      </c>
      <c r="F44" s="237"/>
      <c r="G44" s="236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</row>
    <row r="45" spans="1:27" x14ac:dyDescent="0.25">
      <c r="G45" s="236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</row>
    <row r="46" spans="1:27" x14ac:dyDescent="0.25">
      <c r="G46" s="236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</row>
    <row r="47" spans="1:27" x14ac:dyDescent="0.25"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</row>
    <row r="48" spans="1:27" x14ac:dyDescent="0.25"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</row>
    <row r="49" spans="10:27" x14ac:dyDescent="0.25"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</row>
    <row r="50" spans="10:27" x14ac:dyDescent="0.25"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</row>
    <row r="51" spans="10:27" x14ac:dyDescent="0.25"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</row>
    <row r="52" spans="10:27" x14ac:dyDescent="0.25"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</row>
    <row r="53" spans="10:27" x14ac:dyDescent="0.25"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</row>
    <row r="54" spans="10:27" x14ac:dyDescent="0.25">
      <c r="J54" s="91" t="s">
        <v>127</v>
      </c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</row>
    <row r="55" spans="10:27" x14ac:dyDescent="0.25"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</row>
    <row r="56" spans="10:27" x14ac:dyDescent="0.25">
      <c r="N56" s="143"/>
      <c r="O56" s="143"/>
      <c r="P56" s="143"/>
      <c r="Q56" s="143"/>
      <c r="R56" s="143"/>
      <c r="S56" s="143"/>
      <c r="T56" s="143"/>
      <c r="U56" s="143"/>
      <c r="V56" s="143"/>
    </row>
  </sheetData>
  <pageMargins left="0.7" right="0.7" top="0.75" bottom="0.75" header="0.3" footer="0.3"/>
  <pageSetup scale="4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19</vt:i4>
      </vt:variant>
    </vt:vector>
  </HeadingPairs>
  <TitlesOfParts>
    <vt:vector size="45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Cuadro 1</vt:lpstr>
      <vt:lpstr>G19</vt:lpstr>
      <vt:lpstr>G20A</vt:lpstr>
      <vt:lpstr>G20B</vt:lpstr>
      <vt:lpstr>G20C</vt:lpstr>
      <vt:lpstr>G7A</vt:lpstr>
      <vt:lpstr>G7B</vt:lpstr>
      <vt:lpstr>G7C</vt:lpstr>
      <vt:lpstr>'G1'!Área_de_impresión</vt:lpstr>
      <vt:lpstr>'G10'!Área_de_impresión</vt:lpstr>
      <vt:lpstr>'G11'!Área_de_impresión</vt:lpstr>
      <vt:lpstr>'G12'!Área_de_impresión</vt:lpstr>
      <vt:lpstr>'G13'!Área_de_impresión</vt:lpstr>
      <vt:lpstr>'G14'!Área_de_impresión</vt:lpstr>
      <vt:lpstr>'G15'!Área_de_impresión</vt:lpstr>
      <vt:lpstr>'G16'!Área_de_impresión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G7A!Área_de_impresión</vt:lpstr>
      <vt:lpstr>G7B!Área_de_impresión</vt:lpstr>
      <vt:lpstr>G7C!Área_de_impresión</vt:lpstr>
      <vt:lpstr>'G8'!Área_de_impresión</vt:lpstr>
      <vt:lpstr>'G9'!Área_de_impresión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Jaulín Méndez Oscar Fernando</cp:lastModifiedBy>
  <cp:lastPrinted>2013-10-01T15:58:02Z</cp:lastPrinted>
  <dcterms:created xsi:type="dcterms:W3CDTF">2012-12-26T13:53:08Z</dcterms:created>
  <dcterms:modified xsi:type="dcterms:W3CDTF">2017-07-31T19:58:45Z</dcterms:modified>
</cp:coreProperties>
</file>